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-TESOURARIA\Transparência\POLI FORMOSA\08_AGOSTO\"/>
    </mc:Choice>
  </mc:AlternateContent>
  <xr:revisionPtr revIDLastSave="0" documentId="13_ncr:1_{7C77D2A3-8CCD-4207-A484-A35A4444FEA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AGOSTO 2024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6" l="1"/>
  <c r="B27" i="16"/>
  <c r="B67" i="16"/>
  <c r="B74" i="16" l="1"/>
  <c r="B38" i="16"/>
  <c r="B105" i="16"/>
  <c r="B101" i="16"/>
  <c r="B98" i="16"/>
  <c r="B90" i="16"/>
  <c r="B114" i="16"/>
  <c r="B88" i="16" l="1"/>
  <c r="B64" i="16"/>
  <c r="B30" i="16"/>
  <c r="B56" i="16"/>
  <c r="B61" i="16"/>
  <c r="B103" i="16"/>
  <c r="B108" i="16"/>
  <c r="B63" i="16" l="1"/>
  <c r="B96" i="16"/>
  <c r="B32" i="16"/>
  <c r="B51" i="16"/>
  <c r="B54" i="16"/>
  <c r="B49" i="16"/>
  <c r="B25" i="16"/>
  <c r="B95" i="16"/>
</calcChain>
</file>

<file path=xl/sharedStrings.xml><?xml version="1.0" encoding="utf-8"?>
<sst xmlns="http://schemas.openxmlformats.org/spreadsheetml/2006/main" count="103" uniqueCount="98">
  <si>
    <t>Relatório Mensal Comparativo de Recursos Recebidos, Gastos e Devolvidos ao Poder Público</t>
  </si>
  <si>
    <t>NOME DO ÓRGÃO PÚBLICO/CONTRATANTE:  Secretária de Estado da Saúde – SES</t>
  </si>
  <si>
    <t>CNPJ: 02.529.964/0001-57</t>
  </si>
  <si>
    <t>CNPJ: 19.324.171/0001-02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</si>
  <si>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</si>
  <si>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</si>
  <si>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</si>
  <si>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</si>
  <si>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</si>
  <si>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</si>
  <si>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</si>
  <si>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</si>
  <si>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</si>
  <si>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2.2 Repasse – INVESTIMENTO (DETALHAR NÚMERO DA CONTA)</t>
  </si>
  <si>
    <t>2.3 Rendimento sobre Aplicação Financeiras - CUSTEIO  (DETALHAR NÚMERO DA CONTA)</t>
  </si>
  <si>
    <t>2.4 Rendimento sobre Aplicação Financeiras - INVESTIMENTO (DETALHAR NÚMERO DA CONTA)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</si>
  <si>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</si>
  <si>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</si>
  <si>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</si>
  <si>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</si>
  <si>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</si>
  <si>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</si>
  <si>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</si>
  <si>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</si>
  <si>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</si>
  <si>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</si>
  <si>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</si>
  <si>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</si>
  <si>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</si>
  <si>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</si>
  <si>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</si>
  <si>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</si>
  <si>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</si>
  <si>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</si>
  <si>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</si>
  <si>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</si>
  <si>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</si>
  <si>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</si>
  <si>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</si>
  <si>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</si>
  <si>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</si>
  <si>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</si>
  <si>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</si>
  <si>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</si>
  <si>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</si>
  <si>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</si>
  <si>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IOF/IRRF Aplicações</t>
  </si>
  <si>
    <t>Despesas Bancárias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</si>
  <si>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</si>
  <si>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</si>
  <si>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</si>
  <si>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</si>
  <si>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</si>
  <si>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</si>
  <si>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</si>
  <si>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</si>
  <si>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</si>
  <si>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</si>
  <si>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</si>
  <si>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</si>
  <si>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</si>
  <si>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</si>
  <si>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</si>
  <si>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</si>
  <si>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</si>
  <si>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</si>
  <si>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</si>
  <si>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</si>
  <si>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</si>
  <si>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</si>
  <si>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</si>
  <si>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</si>
  <si>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</si>
  <si>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</si>
  <si>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Devolução de Pagamento Indevido</t>
  </si>
  <si>
    <t>Recibo de pagamento a Autônomo</t>
  </si>
  <si>
    <t>Custas Processuais</t>
  </si>
  <si>
    <t>Recursos Extracontratuais</t>
  </si>
  <si>
    <t>2.1 Repasse - CUSTEIO  (DETALHAR NÚMERO DA CONTA)</t>
  </si>
  <si>
    <t>Metodologia de Avaliação da Transparência Ativa e Passiva - Organizações sem fins lucrativos que recebem recursos públicos e seus respectivos órgãos supervisores  -  Item 3.9 da Metodologia de avaliação OSS SUBCIC 2023</t>
  </si>
  <si>
    <t>Fundamento legal: Item 12.1.p da Minuta Padrão do Contrato de Gestão-PGE e Item 31, anexo II da Resolução Normativa nº 013/2017 TCE-GO, Item 3.9 da Metodologia de avaliação OSS SUBCIC 2023, Art. 6º, §3º, III da Lei 18.025/2013</t>
  </si>
  <si>
    <t>Outras Saídas</t>
  </si>
  <si>
    <t>2.5 Outras entradas</t>
  </si>
  <si>
    <t>Outras Entradas - Diversos</t>
  </si>
  <si>
    <t>Investimentos</t>
  </si>
  <si>
    <t>Pensões Alimentícias</t>
  </si>
  <si>
    <t>Materiais</t>
  </si>
  <si>
    <t>Devolução de Verba ao Poder Público</t>
  </si>
  <si>
    <t xml:space="preserve">5.1.3 Materiais </t>
  </si>
  <si>
    <t xml:space="preserve">Competência: AGOSTO/2024 </t>
  </si>
  <si>
    <t>7.SALDO BANCÁRIO FINAL EM 31.08.2024</t>
  </si>
  <si>
    <t>TERMO DE COLABORAÇÃO:  88/2024</t>
  </si>
  <si>
    <t>VIGÊNCIA DO CONTRATO DE GESTÃO/TERMO ADITIVO:                                INÍCIO: 10/07/2024      E       TÉRMINO  10/01/2025</t>
  </si>
  <si>
    <t>B.B. AG. 0712-9 C/C 88001-9 - CUSTEIO</t>
  </si>
  <si>
    <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b/>
        <sz val="11"/>
        <color rgb="FF000000"/>
        <rFont val="Calibri"/>
        <family val="2"/>
      </rPr>
      <t>INSTITUTO DE MEDICINA, ESTUDOS E DESENVOLVIMENTO</t>
    </r>
  </si>
  <si>
    <t xml:space="preserve">Outras Entradas  </t>
  </si>
  <si>
    <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Policlínica Estadual da Região do Entorno - Unidade Formosa</t>
    </r>
  </si>
  <si>
    <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 2.160.918,05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</si>
</sst>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Calibri"/>
      <family val="2"/>
    </font>
    <font>
      <b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BFBFBF"/>
      </patternFill>
    </fill>
    <fill>
      <patternFill patternType="solid">
        <fgColor theme="0" tint="-0.249977111117893"/>
        <bgColor rgb="FFF2F2F2"/>
      </patternFill>
    </fill>
    <fill>
      <patternFill patternType="solid">
        <fgColor rgb="FF92D050"/>
        <bgColor rgb="FFCCCCFF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0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9" fillId="0" borderId="0" applyBorder="0" applyProtection="0"/>
    <xf numFmtId="44" fontId="9" fillId="0" borderId="0" applyFont="0" applyFill="0" applyBorder="0" applyAlignment="0" applyProtection="0"/>
  </cellStyleXfs>
  <cellXfs count="95">
    <xf numFmtId="0" fontId="0" fillId="0" borderId="0" xfId="0"/>
    <xf numFmtId="4" fontId="0" fillId="3" borderId="1" xfId="0" applyNumberFormat="1" applyFill="1" applyBorder="1" applyAlignment="1">
      <alignment vertical="center" shrinkToFit="1"/>
    </xf>
    <xf numFmtId="0" fontId="0" fillId="4" borderId="0" xfId="0" applyFill="1"/>
    <xf numFmtId="4" fontId="0" fillId="4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/>
    <xf numFmtId="0" fontId="4" fillId="3" borderId="1" xfId="0" applyFont="1" applyFill="1" applyBorder="1"/>
    <xf numFmtId="0" fontId="4" fillId="4" borderId="0" xfId="0" applyFont="1" applyFill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4" fontId="0" fillId="4" borderId="1" xfId="0" applyNumberFormat="1" applyFill="1" applyBorder="1" applyAlignment="1">
      <alignment vertical="center" shrinkToFit="1"/>
    </xf>
    <xf numFmtId="0" fontId="7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0" fillId="3" borderId="0" xfId="0" applyFill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4" fontId="0" fillId="6" borderId="1" xfId="0" applyNumberFormat="1" applyFill="1" applyBorder="1" applyAlignment="1">
      <alignment vertical="center" shrinkToFit="1"/>
    </xf>
    <xf numFmtId="0" fontId="0" fillId="6" borderId="1" xfId="0" applyFill="1" applyBorder="1"/>
    <xf numFmtId="0" fontId="3" fillId="5" borderId="1" xfId="0" applyFont="1" applyFill="1" applyBorder="1" applyAlignment="1">
      <alignment vertical="top"/>
    </xf>
    <xf numFmtId="0" fontId="0" fillId="4" borderId="1" xfId="0" applyFill="1" applyBorder="1"/>
    <xf numFmtId="4" fontId="0" fillId="3" borderId="1" xfId="0" applyNumberForma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left"/>
    </xf>
    <xf numFmtId="4" fontId="4" fillId="4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0" fillId="3" borderId="1" xfId="0" applyNumberFormat="1" applyFill="1" applyBorder="1" applyAlignment="1">
      <alignment vertical="center"/>
    </xf>
    <xf numFmtId="4" fontId="0" fillId="6" borderId="1" xfId="0" applyNumberFormat="1" applyFill="1" applyBorder="1" applyAlignment="1">
      <alignment horizontal="right"/>
    </xf>
    <xf numFmtId="0" fontId="0" fillId="5" borderId="1" xfId="0" applyFill="1" applyBorder="1" applyAlignment="1">
      <alignment vertical="top"/>
    </xf>
    <xf numFmtId="4" fontId="0" fillId="4" borderId="0" xfId="0" applyNumberFormat="1" applyFill="1"/>
    <xf numFmtId="44" fontId="0" fillId="3" borderId="1" xfId="2" applyFont="1" applyFill="1" applyBorder="1" applyAlignment="1" applyProtection="1">
      <alignment vertical="center"/>
    </xf>
    <xf numFmtId="44" fontId="0" fillId="4" borderId="1" xfId="2" applyFont="1" applyFill="1" applyBorder="1" applyAlignment="1">
      <alignment vertical="center"/>
    </xf>
    <xf numFmtId="44" fontId="0" fillId="4" borderId="1" xfId="2" applyFont="1" applyFill="1" applyBorder="1"/>
    <xf numFmtId="44" fontId="7" fillId="3" borderId="1" xfId="2" applyFont="1" applyFill="1" applyBorder="1" applyAlignment="1">
      <alignment vertical="center"/>
    </xf>
    <xf numFmtId="44" fontId="4" fillId="4" borderId="1" xfId="2" applyFont="1" applyFill="1" applyBorder="1" applyAlignment="1">
      <alignment vertical="center"/>
    </xf>
    <xf numFmtId="44" fontId="0" fillId="3" borderId="1" xfId="2" applyFont="1" applyFill="1" applyBorder="1" applyAlignment="1">
      <alignment vertical="center"/>
    </xf>
    <xf numFmtId="44" fontId="9" fillId="4" borderId="1" xfId="2" applyFill="1" applyBorder="1"/>
    <xf numFmtId="44" fontId="4" fillId="3" borderId="1" xfId="2" applyFont="1" applyFill="1" applyBorder="1" applyAlignment="1">
      <alignment vertical="center"/>
    </xf>
    <xf numFmtId="44" fontId="0" fillId="4" borderId="1" xfId="2" applyFont="1" applyFill="1" applyBorder="1" applyAlignment="1">
      <alignment horizontal="right"/>
    </xf>
    <xf numFmtId="44" fontId="0" fillId="6" borderId="1" xfId="2" applyFont="1" applyFill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44" fontId="0" fillId="0" borderId="1" xfId="2" applyFont="1" applyFill="1" applyBorder="1"/>
    <xf numFmtId="4" fontId="11" fillId="3" borderId="1" xfId="0" applyNumberFormat="1" applyFont="1" applyFill="1" applyBorder="1" applyAlignment="1">
      <alignment vertical="center" shrinkToFit="1"/>
    </xf>
    <xf numFmtId="44" fontId="11" fillId="3" borderId="1" xfId="2" applyFont="1" applyFill="1" applyBorder="1" applyAlignment="1">
      <alignment vertical="center" shrinkToFit="1"/>
    </xf>
    <xf numFmtId="44" fontId="11" fillId="4" borderId="1" xfId="2" applyFont="1" applyFill="1" applyBorder="1" applyAlignment="1" applyProtection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4" fontId="11" fillId="4" borderId="1" xfId="2" applyFont="1" applyFill="1" applyBorder="1"/>
    <xf numFmtId="0" fontId="11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44" fontId="11" fillId="0" borderId="1" xfId="2" applyFont="1" applyFill="1" applyBorder="1" applyAlignment="1">
      <alignment vertical="center"/>
    </xf>
    <xf numFmtId="44" fontId="11" fillId="4" borderId="1" xfId="2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44" fontId="10" fillId="4" borderId="1" xfId="2" applyFont="1" applyFill="1" applyBorder="1" applyAlignment="1">
      <alignment vertical="center"/>
    </xf>
    <xf numFmtId="44" fontId="3" fillId="5" borderId="1" xfId="0" applyNumberFormat="1" applyFont="1" applyFill="1" applyBorder="1" applyAlignment="1">
      <alignment vertical="center"/>
    </xf>
    <xf numFmtId="4" fontId="11" fillId="6" borderId="1" xfId="0" applyNumberFormat="1" applyFont="1" applyFill="1" applyBorder="1" applyAlignment="1">
      <alignment vertical="center" shrinkToFit="1"/>
    </xf>
    <xf numFmtId="4" fontId="11" fillId="6" borderId="1" xfId="1" applyNumberFormat="1" applyFont="1" applyFill="1" applyBorder="1" applyAlignment="1" applyProtection="1">
      <alignment vertical="center"/>
    </xf>
    <xf numFmtId="4" fontId="11" fillId="8" borderId="1" xfId="1" applyNumberFormat="1" applyFont="1" applyFill="1" applyBorder="1" applyAlignment="1" applyProtection="1">
      <alignment vertical="center"/>
    </xf>
    <xf numFmtId="44" fontId="11" fillId="0" borderId="1" xfId="2" applyFont="1" applyFill="1" applyBorder="1"/>
    <xf numFmtId="44" fontId="3" fillId="8" borderId="1" xfId="0" applyNumberFormat="1" applyFont="1" applyFill="1" applyBorder="1" applyAlignment="1">
      <alignment horizontal="left" vertical="center"/>
    </xf>
    <xf numFmtId="44" fontId="3" fillId="9" borderId="1" xfId="2" applyFont="1" applyFill="1" applyBorder="1" applyAlignment="1" applyProtection="1">
      <alignment vertical="center"/>
    </xf>
    <xf numFmtId="44" fontId="7" fillId="9" borderId="1" xfId="2" applyFont="1" applyFill="1" applyBorder="1" applyAlignment="1">
      <alignment vertical="center"/>
    </xf>
    <xf numFmtId="44" fontId="10" fillId="9" borderId="1" xfId="2" applyFont="1" applyFill="1" applyBorder="1" applyAlignment="1">
      <alignment horizontal="right"/>
    </xf>
    <xf numFmtId="44" fontId="10" fillId="10" borderId="1" xfId="2" applyFont="1" applyFill="1" applyBorder="1" applyAlignment="1">
      <alignment vertical="center"/>
    </xf>
    <xf numFmtId="44" fontId="11" fillId="0" borderId="1" xfId="2" applyFont="1" applyBorder="1" applyAlignment="1">
      <alignment vertical="center"/>
    </xf>
    <xf numFmtId="44" fontId="11" fillId="0" borderId="1" xfId="2" applyFont="1" applyBorder="1" applyProtection="1"/>
    <xf numFmtId="44" fontId="9" fillId="0" borderId="1" xfId="2" applyBorder="1" applyProtection="1"/>
    <xf numFmtId="44" fontId="10" fillId="8" borderId="1" xfId="2" applyFont="1" applyFill="1" applyBorder="1" applyAlignment="1">
      <alignment vertical="center"/>
    </xf>
    <xf numFmtId="44" fontId="7" fillId="11" borderId="1" xfId="2" applyFont="1" applyFill="1" applyBorder="1" applyAlignment="1">
      <alignment horizontal="right"/>
    </xf>
    <xf numFmtId="44" fontId="10" fillId="10" borderId="1" xfId="2" applyFont="1" applyFill="1" applyBorder="1" applyAlignment="1">
      <alignment horizontal="right"/>
    </xf>
    <xf numFmtId="0" fontId="0" fillId="0" borderId="1" xfId="0" applyBorder="1" applyAlignment="1">
      <alignment vertical="top"/>
    </xf>
    <xf numFmtId="44" fontId="3" fillId="0" borderId="1" xfId="2" applyFont="1" applyFill="1" applyBorder="1" applyAlignment="1" applyProtection="1">
      <alignment vertical="center"/>
    </xf>
    <xf numFmtId="0" fontId="3" fillId="0" borderId="1" xfId="0" applyFont="1" applyBorder="1" applyAlignment="1">
      <alignment vertical="top"/>
    </xf>
    <xf numFmtId="44" fontId="3" fillId="12" borderId="1" xfId="2" applyFont="1" applyFill="1" applyBorder="1" applyAlignment="1" applyProtection="1">
      <alignment vertical="center"/>
    </xf>
    <xf numFmtId="0" fontId="3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44" fontId="11" fillId="7" borderId="1" xfId="2" applyFont="1" applyFill="1" applyBorder="1"/>
    <xf numFmtId="0" fontId="7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44" fontId="3" fillId="10" borderId="1" xfId="0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44" fontId="3" fillId="9" borderId="1" xfId="2" applyFont="1" applyFill="1" applyBorder="1" applyAlignment="1">
      <alignment vertical="center"/>
    </xf>
    <xf numFmtId="0" fontId="3" fillId="12" borderId="1" xfId="0" applyFont="1" applyFill="1" applyBorder="1" applyAlignment="1">
      <alignment vertical="center"/>
    </xf>
    <xf numFmtId="4" fontId="3" fillId="12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1371600</xdr:colOff>
      <xdr:row>0</xdr:row>
      <xdr:rowOff>171450</xdr:rowOff>
    </xdr:from>
    <xdr:to>
      <xdr:col>1</xdr:col>
      <xdr:colOff>2866847</xdr:colOff>
      <xdr:row>0</xdr:row>
      <xdr:rowOff>1076324</xdr:rowOff>
    </xdr:to>
    <xdr:pic>
      <xdr:nvPicPr>
        <xdr:cNvPr id="4" name="Imagem 3" descr="Imagem de desenho animado&#10;&#10;Descrição gerada automaticamente com confiança baixa">
          <a:extLst>
            <a:ext uri="{FF2B5EF4-FFF2-40B4-BE49-F238E27FC236}">
              <a16:creationId xmlns:a16="http://schemas.microsoft.com/office/drawing/2014/main" id="{C34753F0-9263-4A30-9FD2-ECAD891ED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171450"/>
          <a:ext cx="7114997" cy="904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0BFB1-2AAF-4682-B4F6-772FFD936297}">
  <sheetPr>
    <pageSetUpPr fitToPage="1"/>
  </sheetPr>
  <dimension ref="A1:D122"/>
  <sheetViews>
    <sheetView tabSelected="1" topLeftCell="A13" workbookViewId="0">
      <selection activeCell="A19" sqref="A19"/>
    </sheetView>
  </sheetViews>
  <sheetFormatPr defaultRowHeight="15" x14ac:dyDescent="0.25"/>
  <cols>
    <col min="1" max="1" width="84.28515625" customWidth="1"/>
    <col min="2" max="2" width="76.5703125" customWidth="1"/>
    <col min="4" max="4" width="12.7109375" bestFit="1" customWidth="1"/>
  </cols>
  <sheetData>
    <row r="1" spans="1:2" ht="90" customHeight="1" x14ac:dyDescent="0.25"/>
    <row r="2" spans="1:2" x14ac:dyDescent="0.25">
      <c r="A2" s="90" t="s">
        <v>0</v>
      </c>
      <c r="B2" s="90"/>
    </row>
    <row r="3" spans="1:2" x14ac:dyDescent="0.25">
      <c r="A3" s="90"/>
      <c r="B3" s="90"/>
    </row>
    <row r="4" spans="1:2" x14ac:dyDescent="0.25">
      <c r="A4" s="90"/>
      <c r="B4" s="90"/>
    </row>
    <row r="5" spans="1:2" x14ac:dyDescent="0.25">
      <c r="A5" s="90"/>
      <c r="B5" s="90"/>
    </row>
    <row r="6" spans="1:2" x14ac:dyDescent="0.25">
      <c r="A6" s="90"/>
      <c r="B6" s="90"/>
    </row>
    <row r="7" spans="1:2" x14ac:dyDescent="0.25">
      <c r="A7" s="90"/>
      <c r="B7" s="90"/>
    </row>
    <row r="8" spans="1:2" s="2" customFormat="1" ht="23.25" customHeight="1" x14ac:dyDescent="0.25">
      <c r="A8" s="93" t="s">
        <v>79</v>
      </c>
      <c r="B8" s="94"/>
    </row>
    <row r="9" spans="1:2" s="2" customFormat="1" ht="23.25" customHeight="1" x14ac:dyDescent="0.25">
      <c r="A9" s="93" t="s">
        <v>80</v>
      </c>
      <c r="B9" s="94"/>
    </row>
    <row r="10" spans="1:2" s="2" customFormat="1" x14ac:dyDescent="0.25">
      <c r="A10" s="91" t="s">
        <v>1</v>
      </c>
      <c r="B10" s="91"/>
    </row>
    <row r="11" spans="1:2" s="2" customFormat="1" x14ac:dyDescent="0.25">
      <c r="A11" s="4" t="s">
        <v>2</v>
      </c>
      <c r="B11" s="22"/>
    </row>
    <row r="12" spans="1:2" s="2" customFormat="1" x14ac:dyDescent="0.25">
      <c r="A12" s="92" t="s">
        <v>94</v>
      </c>
      <c r="B12" s="92"/>
    </row>
    <row r="13" spans="1:2" s="2" customFormat="1" x14ac:dyDescent="0.25">
      <c r="A13" s="5" t="s">
        <v>3</v>
      </c>
      <c r="B13" s="22"/>
    </row>
    <row r="14" spans="1:2" s="2" customFormat="1" x14ac:dyDescent="0.25">
      <c r="A14" s="92" t="s">
        <v>96</v>
      </c>
      <c r="B14" s="92"/>
    </row>
    <row r="15" spans="1:2" s="2" customFormat="1" x14ac:dyDescent="0.25">
      <c r="A15" s="5" t="s">
        <v>3</v>
      </c>
      <c r="B15" s="22"/>
    </row>
    <row r="16" spans="1:2" s="2" customFormat="1" x14ac:dyDescent="0.25">
      <c r="A16" s="5" t="s">
        <v>91</v>
      </c>
      <c r="B16" s="5"/>
    </row>
    <row r="17" spans="1:2" s="2" customFormat="1" x14ac:dyDescent="0.25">
      <c r="A17" s="92" t="s">
        <v>92</v>
      </c>
      <c r="B17" s="92"/>
    </row>
    <row r="18" spans="1:2" s="2" customFormat="1" ht="13.9" customHeight="1" x14ac:dyDescent="0.25">
      <c r="A18" s="5"/>
      <c r="B18" s="22"/>
    </row>
    <row r="19" spans="1:2" s="7" customFormat="1" x14ac:dyDescent="0.25">
      <c r="A19" s="6" t="s">
        <v>97</v>
      </c>
      <c r="B19" s="23"/>
    </row>
    <row r="20" spans="1:2" s="7" customFormat="1" x14ac:dyDescent="0.25">
      <c r="A20" s="6" t="s">
        <v>4</v>
      </c>
      <c r="B20" s="23"/>
    </row>
    <row r="21" spans="1:2" s="7" customFormat="1" x14ac:dyDescent="0.25">
      <c r="A21" s="6"/>
      <c r="B21" s="23"/>
    </row>
    <row r="22" spans="1:2" s="2" customFormat="1" ht="26.25" x14ac:dyDescent="0.25">
      <c r="A22" s="86" t="s">
        <v>5</v>
      </c>
      <c r="B22" s="86"/>
    </row>
    <row r="23" spans="1:2" s="2" customFormat="1" ht="12.75" customHeight="1" x14ac:dyDescent="0.25">
      <c r="A23" s="8"/>
      <c r="B23" s="87" t="s">
        <v>6</v>
      </c>
    </row>
    <row r="24" spans="1:2" s="2" customFormat="1" ht="14.25" customHeight="1" x14ac:dyDescent="0.25">
      <c r="A24" s="9" t="s">
        <v>89</v>
      </c>
      <c r="B24" s="87"/>
    </row>
    <row r="25" spans="1:2" s="2" customFormat="1" x14ac:dyDescent="0.25">
      <c r="A25" s="74" t="s">
        <v>7</v>
      </c>
      <c r="B25" s="76">
        <f>B26+B27+B29</f>
        <v>0</v>
      </c>
    </row>
    <row r="26" spans="1:2" s="2" customFormat="1" x14ac:dyDescent="0.25">
      <c r="A26" s="1" t="s">
        <v>8</v>
      </c>
      <c r="B26" s="65">
        <v>0</v>
      </c>
    </row>
    <row r="27" spans="1:2" s="2" customFormat="1" x14ac:dyDescent="0.25">
      <c r="A27" s="43" t="s">
        <v>9</v>
      </c>
      <c r="B27" s="65">
        <f>SUM(B28:B28)</f>
        <v>0</v>
      </c>
    </row>
    <row r="28" spans="1:2" s="2" customFormat="1" x14ac:dyDescent="0.25">
      <c r="A28" s="1" t="s">
        <v>93</v>
      </c>
      <c r="B28" s="66">
        <v>0</v>
      </c>
    </row>
    <row r="29" spans="1:2" s="2" customFormat="1" x14ac:dyDescent="0.25">
      <c r="A29" s="42" t="s">
        <v>10</v>
      </c>
      <c r="B29" s="44">
        <v>0</v>
      </c>
    </row>
    <row r="30" spans="1:2" s="2" customFormat="1" x14ac:dyDescent="0.25">
      <c r="A30" s="75" t="s">
        <v>11</v>
      </c>
      <c r="B30" s="60">
        <f>B27+B29</f>
        <v>0</v>
      </c>
    </row>
    <row r="31" spans="1:2" s="2" customFormat="1" x14ac:dyDescent="0.25">
      <c r="A31" s="10"/>
      <c r="B31" s="3"/>
    </row>
    <row r="32" spans="1:2" s="2" customFormat="1" x14ac:dyDescent="0.25">
      <c r="A32" s="74" t="s">
        <v>12</v>
      </c>
      <c r="B32" s="59">
        <f>B33+B35+B36+B37+B38</f>
        <v>7249544.5700000003</v>
      </c>
    </row>
    <row r="33" spans="1:4" s="2" customFormat="1" x14ac:dyDescent="0.25">
      <c r="A33" s="45" t="s">
        <v>78</v>
      </c>
      <c r="B33" s="58">
        <f>B34</f>
        <v>7245494.9000000004</v>
      </c>
      <c r="D33" s="29"/>
    </row>
    <row r="34" spans="1:4" s="2" customFormat="1" x14ac:dyDescent="0.25">
      <c r="A34" s="40" t="s">
        <v>93</v>
      </c>
      <c r="B34" s="41">
        <v>7245494.9000000004</v>
      </c>
    </row>
    <row r="35" spans="1:4" s="2" customFormat="1" x14ac:dyDescent="0.25">
      <c r="A35" s="46" t="s">
        <v>13</v>
      </c>
      <c r="B35" s="64">
        <v>0</v>
      </c>
    </row>
    <row r="36" spans="1:4" s="2" customFormat="1" x14ac:dyDescent="0.25">
      <c r="A36" s="49" t="s">
        <v>14</v>
      </c>
      <c r="B36" s="50">
        <v>0</v>
      </c>
    </row>
    <row r="37" spans="1:4" s="2" customFormat="1" x14ac:dyDescent="0.25">
      <c r="A37" s="48" t="s">
        <v>15</v>
      </c>
      <c r="B37" s="47">
        <v>0</v>
      </c>
    </row>
    <row r="38" spans="1:4" s="2" customFormat="1" x14ac:dyDescent="0.25">
      <c r="A38" s="48" t="s">
        <v>82</v>
      </c>
      <c r="B38" s="47">
        <f>SUM(B39:B48)</f>
        <v>4049.67</v>
      </c>
    </row>
    <row r="39" spans="1:4" s="2" customFormat="1" x14ac:dyDescent="0.25">
      <c r="A39" s="4" t="s">
        <v>95</v>
      </c>
      <c r="B39" s="32">
        <v>0</v>
      </c>
    </row>
    <row r="40" spans="1:4" s="2" customFormat="1" x14ac:dyDescent="0.25">
      <c r="A40" s="4" t="s">
        <v>83</v>
      </c>
      <c r="B40" s="32">
        <v>0</v>
      </c>
    </row>
    <row r="41" spans="1:4" s="2" customFormat="1" x14ac:dyDescent="0.25">
      <c r="A41" s="4" t="s">
        <v>16</v>
      </c>
      <c r="B41" s="32">
        <v>4049.67</v>
      </c>
    </row>
    <row r="42" spans="1:4" s="2" customFormat="1" x14ac:dyDescent="0.25">
      <c r="A42" s="4" t="s">
        <v>17</v>
      </c>
      <c r="B42" s="32">
        <v>0</v>
      </c>
    </row>
    <row r="43" spans="1:4" s="2" customFormat="1" x14ac:dyDescent="0.25">
      <c r="A43" s="4" t="s">
        <v>18</v>
      </c>
      <c r="B43" s="32">
        <v>0</v>
      </c>
    </row>
    <row r="44" spans="1:4" s="2" customFormat="1" x14ac:dyDescent="0.25">
      <c r="A44" s="4" t="s">
        <v>77</v>
      </c>
      <c r="B44" s="32">
        <v>0</v>
      </c>
    </row>
    <row r="45" spans="1:4" s="2" customFormat="1" x14ac:dyDescent="0.25">
      <c r="A45" s="4" t="s">
        <v>44</v>
      </c>
      <c r="B45" s="32">
        <v>0</v>
      </c>
    </row>
    <row r="46" spans="1:4" s="2" customFormat="1" x14ac:dyDescent="0.25">
      <c r="A46" s="4" t="s">
        <v>19</v>
      </c>
      <c r="B46" s="32">
        <v>0</v>
      </c>
    </row>
    <row r="47" spans="1:4" s="2" customFormat="1" x14ac:dyDescent="0.25">
      <c r="A47" s="4" t="s">
        <v>74</v>
      </c>
      <c r="B47" s="32">
        <v>0</v>
      </c>
    </row>
    <row r="48" spans="1:4" s="2" customFormat="1" x14ac:dyDescent="0.25">
      <c r="A48" s="4" t="s">
        <v>20</v>
      </c>
      <c r="B48" s="32">
        <v>0</v>
      </c>
    </row>
    <row r="49" spans="1:2" s="2" customFormat="1" x14ac:dyDescent="0.25">
      <c r="A49" s="77" t="s">
        <v>21</v>
      </c>
      <c r="B49" s="61">
        <f>SUM(B33+B35+B36+B37+B38)</f>
        <v>7249544.5700000003</v>
      </c>
    </row>
    <row r="50" spans="1:2" s="2" customFormat="1" x14ac:dyDescent="0.25">
      <c r="A50" s="11"/>
      <c r="B50" s="24"/>
    </row>
    <row r="51" spans="1:2" s="2" customFormat="1" x14ac:dyDescent="0.25">
      <c r="A51" s="78" t="s">
        <v>22</v>
      </c>
      <c r="B51" s="63">
        <f>B52+B53</f>
        <v>0</v>
      </c>
    </row>
    <row r="52" spans="1:2" s="2" customFormat="1" x14ac:dyDescent="0.25">
      <c r="A52" s="45" t="s">
        <v>23</v>
      </c>
      <c r="B52" s="53">
        <v>0</v>
      </c>
    </row>
    <row r="53" spans="1:2" s="2" customFormat="1" x14ac:dyDescent="0.25">
      <c r="A53" s="45" t="s">
        <v>24</v>
      </c>
      <c r="B53" s="51">
        <v>0</v>
      </c>
    </row>
    <row r="54" spans="1:2" s="2" customFormat="1" x14ac:dyDescent="0.25">
      <c r="A54" s="77" t="s">
        <v>25</v>
      </c>
      <c r="B54" s="62">
        <f>B52+B53</f>
        <v>0</v>
      </c>
    </row>
    <row r="55" spans="1:2" s="15" customFormat="1" x14ac:dyDescent="0.25">
      <c r="A55" s="14"/>
      <c r="B55" s="25"/>
    </row>
    <row r="56" spans="1:2" s="2" customFormat="1" x14ac:dyDescent="0.25">
      <c r="A56" s="79" t="s">
        <v>26</v>
      </c>
      <c r="B56" s="67">
        <f>SUM(B57+B59)</f>
        <v>0</v>
      </c>
    </row>
    <row r="57" spans="1:2" s="2" customFormat="1" x14ac:dyDescent="0.25">
      <c r="A57" s="52" t="s">
        <v>27</v>
      </c>
      <c r="B57" s="53">
        <v>0</v>
      </c>
    </row>
    <row r="58" spans="1:2" s="2" customFormat="1" x14ac:dyDescent="0.25">
      <c r="A58" s="14" t="s">
        <v>28</v>
      </c>
      <c r="B58" s="53">
        <v>0</v>
      </c>
    </row>
    <row r="59" spans="1:2" s="2" customFormat="1" x14ac:dyDescent="0.25">
      <c r="A59" s="48" t="s">
        <v>29</v>
      </c>
      <c r="B59" s="53">
        <v>0</v>
      </c>
    </row>
    <row r="60" spans="1:2" s="2" customFormat="1" x14ac:dyDescent="0.25">
      <c r="A60" s="14" t="s">
        <v>30</v>
      </c>
      <c r="B60" s="34">
        <v>0</v>
      </c>
    </row>
    <row r="61" spans="1:2" s="2" customFormat="1" x14ac:dyDescent="0.25">
      <c r="A61" s="80" t="s">
        <v>31</v>
      </c>
      <c r="B61" s="68">
        <f>B57+B59</f>
        <v>0</v>
      </c>
    </row>
    <row r="62" spans="1:2" s="15" customFormat="1" x14ac:dyDescent="0.25">
      <c r="A62" s="14"/>
      <c r="B62" s="25"/>
    </row>
    <row r="63" spans="1:2" s="2" customFormat="1" x14ac:dyDescent="0.25">
      <c r="A63" s="78" t="s">
        <v>32</v>
      </c>
      <c r="B63" s="69">
        <f>B64+B90</f>
        <v>4672676.8500000006</v>
      </c>
    </row>
    <row r="64" spans="1:2" s="2" customFormat="1" x14ac:dyDescent="0.25">
      <c r="A64" s="12" t="s">
        <v>33</v>
      </c>
      <c r="B64" s="54">
        <f>SUM(B65+B66+B67+B70+B71+B72+B73+B74)</f>
        <v>4672676.8500000006</v>
      </c>
    </row>
    <row r="65" spans="1:2" s="2" customFormat="1" x14ac:dyDescent="0.25">
      <c r="A65" s="16" t="s">
        <v>34</v>
      </c>
      <c r="B65" s="41">
        <v>121866.88</v>
      </c>
    </row>
    <row r="66" spans="1:2" s="2" customFormat="1" x14ac:dyDescent="0.25">
      <c r="A66" s="17" t="s">
        <v>35</v>
      </c>
      <c r="B66" s="41">
        <v>795122.48</v>
      </c>
    </row>
    <row r="67" spans="1:2" s="2" customFormat="1" x14ac:dyDescent="0.25">
      <c r="A67" s="17" t="s">
        <v>88</v>
      </c>
      <c r="B67" s="41">
        <f>B68+B69</f>
        <v>142868.71</v>
      </c>
    </row>
    <row r="68" spans="1:2" s="2" customFormat="1" x14ac:dyDescent="0.25">
      <c r="A68" s="17" t="s">
        <v>86</v>
      </c>
      <c r="B68" s="41">
        <v>142868.71</v>
      </c>
    </row>
    <row r="69" spans="1:2" s="2" customFormat="1" x14ac:dyDescent="0.25">
      <c r="A69" s="17" t="s">
        <v>84</v>
      </c>
      <c r="B69" s="41">
        <v>0</v>
      </c>
    </row>
    <row r="70" spans="1:2" s="2" customFormat="1" x14ac:dyDescent="0.25">
      <c r="A70" s="16" t="s">
        <v>36</v>
      </c>
      <c r="B70" s="31">
        <v>0</v>
      </c>
    </row>
    <row r="71" spans="1:2" s="2" customFormat="1" x14ac:dyDescent="0.25">
      <c r="A71" s="16" t="s">
        <v>37</v>
      </c>
      <c r="B71" s="32">
        <v>0</v>
      </c>
    </row>
    <row r="72" spans="1:2" s="2" customFormat="1" x14ac:dyDescent="0.25">
      <c r="A72" s="16" t="s">
        <v>38</v>
      </c>
      <c r="B72" s="32">
        <v>56740.61</v>
      </c>
    </row>
    <row r="73" spans="1:2" s="2" customFormat="1" ht="30" x14ac:dyDescent="0.25">
      <c r="A73" s="16" t="s">
        <v>39</v>
      </c>
      <c r="B73" s="35">
        <v>0</v>
      </c>
    </row>
    <row r="74" spans="1:2" s="2" customFormat="1" x14ac:dyDescent="0.25">
      <c r="A74" s="13" t="s">
        <v>40</v>
      </c>
      <c r="B74" s="51">
        <f xml:space="preserve"> SUM(B75:B87)</f>
        <v>3556078.1700000004</v>
      </c>
    </row>
    <row r="75" spans="1:2" s="2" customFormat="1" x14ac:dyDescent="0.25">
      <c r="A75" s="13" t="s">
        <v>41</v>
      </c>
      <c r="B75" s="32">
        <v>0</v>
      </c>
    </row>
    <row r="76" spans="1:2" s="2" customFormat="1" x14ac:dyDescent="0.25">
      <c r="A76" s="16" t="s">
        <v>75</v>
      </c>
      <c r="B76" s="32">
        <v>0</v>
      </c>
    </row>
    <row r="77" spans="1:2" s="2" customFormat="1" x14ac:dyDescent="0.25">
      <c r="A77" s="13" t="s">
        <v>42</v>
      </c>
      <c r="B77" s="32">
        <v>7306.8</v>
      </c>
    </row>
    <row r="78" spans="1:2" s="2" customFormat="1" x14ac:dyDescent="0.25">
      <c r="A78" s="13" t="s">
        <v>43</v>
      </c>
      <c r="B78" s="32">
        <v>700</v>
      </c>
    </row>
    <row r="79" spans="1:2" s="2" customFormat="1" x14ac:dyDescent="0.25">
      <c r="A79" s="13" t="s">
        <v>76</v>
      </c>
      <c r="B79" s="32">
        <v>0</v>
      </c>
    </row>
    <row r="80" spans="1:2" s="2" customFormat="1" x14ac:dyDescent="0.25">
      <c r="A80" s="13" t="s">
        <v>44</v>
      </c>
      <c r="B80" s="36">
        <v>0</v>
      </c>
    </row>
    <row r="81" spans="1:2" s="2" customFormat="1" x14ac:dyDescent="0.25">
      <c r="A81" s="13" t="s">
        <v>85</v>
      </c>
      <c r="B81" s="36">
        <v>0</v>
      </c>
    </row>
    <row r="82" spans="1:2" s="2" customFormat="1" x14ac:dyDescent="0.25">
      <c r="A82" s="13" t="s">
        <v>45</v>
      </c>
      <c r="B82" s="32">
        <v>0</v>
      </c>
    </row>
    <row r="83" spans="1:2" s="2" customFormat="1" x14ac:dyDescent="0.25">
      <c r="A83" s="13" t="s">
        <v>19</v>
      </c>
      <c r="B83" s="32">
        <v>0</v>
      </c>
    </row>
    <row r="84" spans="1:2" s="2" customFormat="1" x14ac:dyDescent="0.25">
      <c r="A84" s="13" t="s">
        <v>46</v>
      </c>
      <c r="B84" s="31">
        <v>0</v>
      </c>
    </row>
    <row r="85" spans="1:2" s="2" customFormat="1" x14ac:dyDescent="0.25">
      <c r="A85" s="13" t="s">
        <v>47</v>
      </c>
      <c r="B85" s="31">
        <v>1276.69</v>
      </c>
    </row>
    <row r="86" spans="1:2" s="2" customFormat="1" x14ac:dyDescent="0.25">
      <c r="A86" s="13" t="s">
        <v>87</v>
      </c>
      <c r="B86" s="31">
        <v>3546794.68</v>
      </c>
    </row>
    <row r="87" spans="1:2" s="2" customFormat="1" x14ac:dyDescent="0.25">
      <c r="A87" s="13" t="s">
        <v>81</v>
      </c>
      <c r="B87" s="31">
        <v>0</v>
      </c>
    </row>
    <row r="88" spans="1:2" s="2" customFormat="1" x14ac:dyDescent="0.25">
      <c r="A88" s="82" t="s">
        <v>48</v>
      </c>
      <c r="B88" s="83">
        <f>SUM(B65+B66+B67+B70+B71+B72+B73+B74)</f>
        <v>4672676.8500000006</v>
      </c>
    </row>
    <row r="89" spans="1:2" s="2" customFormat="1" x14ac:dyDescent="0.25">
      <c r="A89" s="14"/>
      <c r="B89" s="26"/>
    </row>
    <row r="90" spans="1:2" s="2" customFormat="1" x14ac:dyDescent="0.25">
      <c r="A90" s="78" t="s">
        <v>49</v>
      </c>
      <c r="B90" s="81">
        <f>SUM(B91:B94)</f>
        <v>0</v>
      </c>
    </row>
    <row r="91" spans="1:2" s="2" customFormat="1" x14ac:dyDescent="0.25">
      <c r="A91" s="16" t="s">
        <v>50</v>
      </c>
      <c r="B91" s="31">
        <v>0</v>
      </c>
    </row>
    <row r="92" spans="1:2" s="2" customFormat="1" x14ac:dyDescent="0.25">
      <c r="A92" s="16" t="s">
        <v>51</v>
      </c>
      <c r="B92" s="31">
        <v>0</v>
      </c>
    </row>
    <row r="93" spans="1:2" s="2" customFormat="1" x14ac:dyDescent="0.25">
      <c r="A93" s="13" t="s">
        <v>52</v>
      </c>
      <c r="B93" s="35">
        <v>0</v>
      </c>
    </row>
    <row r="94" spans="1:2" s="2" customFormat="1" x14ac:dyDescent="0.25">
      <c r="A94" s="13" t="s">
        <v>53</v>
      </c>
      <c r="B94" s="35">
        <v>0</v>
      </c>
    </row>
    <row r="95" spans="1:2" s="2" customFormat="1" x14ac:dyDescent="0.25">
      <c r="A95" s="14" t="s">
        <v>54</v>
      </c>
      <c r="B95" s="33">
        <f>B91+B92+B93+B94</f>
        <v>0</v>
      </c>
    </row>
    <row r="96" spans="1:2" s="2" customFormat="1" ht="14.25" customHeight="1" x14ac:dyDescent="0.25">
      <c r="A96" s="82" t="s">
        <v>55</v>
      </c>
      <c r="B96" s="61">
        <f>B64+B90</f>
        <v>4672676.8500000006</v>
      </c>
    </row>
    <row r="97" spans="1:2" s="2" customFormat="1" x14ac:dyDescent="0.25">
      <c r="A97" s="14"/>
      <c r="B97" s="24"/>
    </row>
    <row r="98" spans="1:2" s="2" customFormat="1" x14ac:dyDescent="0.25">
      <c r="A98" s="79" t="s">
        <v>56</v>
      </c>
      <c r="B98" s="67">
        <f>SUM(B99:B100)</f>
        <v>0</v>
      </c>
    </row>
    <row r="99" spans="1:2" s="2" customFormat="1" x14ac:dyDescent="0.25">
      <c r="A99" s="16" t="s">
        <v>57</v>
      </c>
      <c r="B99" s="37">
        <v>0</v>
      </c>
    </row>
    <row r="100" spans="1:2" s="2" customFormat="1" x14ac:dyDescent="0.25">
      <c r="A100" s="16" t="s">
        <v>58</v>
      </c>
      <c r="B100" s="38">
        <v>0</v>
      </c>
    </row>
    <row r="101" spans="1:2" s="2" customFormat="1" x14ac:dyDescent="0.25">
      <c r="A101" s="84" t="s">
        <v>59</v>
      </c>
      <c r="B101" s="85">
        <f>B99+B100</f>
        <v>0</v>
      </c>
    </row>
    <row r="102" spans="1:2" s="15" customFormat="1" x14ac:dyDescent="0.25">
      <c r="A102" s="88"/>
      <c r="B102" s="88"/>
    </row>
    <row r="103" spans="1:2" s="2" customFormat="1" x14ac:dyDescent="0.25">
      <c r="A103" s="74" t="s">
        <v>90</v>
      </c>
      <c r="B103" s="57">
        <f>SUM(B104+B105+B107)</f>
        <v>2576867.7200000002</v>
      </c>
    </row>
    <row r="104" spans="1:2" s="2" customFormat="1" x14ac:dyDescent="0.25">
      <c r="A104" s="1" t="s">
        <v>60</v>
      </c>
      <c r="B104" s="30">
        <v>0</v>
      </c>
    </row>
    <row r="105" spans="1:2" s="2" customFormat="1" x14ac:dyDescent="0.25">
      <c r="A105" s="55" t="s">
        <v>61</v>
      </c>
      <c r="B105" s="56">
        <f>SUM(B106:B106)</f>
        <v>2576867.7200000002</v>
      </c>
    </row>
    <row r="106" spans="1:2" s="2" customFormat="1" x14ac:dyDescent="0.25">
      <c r="A106" s="18" t="s">
        <v>93</v>
      </c>
      <c r="B106" s="39">
        <v>2576867.7200000002</v>
      </c>
    </row>
    <row r="107" spans="1:2" s="2" customFormat="1" x14ac:dyDescent="0.25">
      <c r="A107" s="55" t="s">
        <v>62</v>
      </c>
      <c r="B107" s="56">
        <v>0</v>
      </c>
    </row>
    <row r="108" spans="1:2" s="2" customFormat="1" x14ac:dyDescent="0.25">
      <c r="A108" s="84" t="s">
        <v>63</v>
      </c>
      <c r="B108" s="73">
        <f>B107+B105</f>
        <v>2576867.7200000002</v>
      </c>
    </row>
    <row r="109" spans="1:2" s="2" customFormat="1" x14ac:dyDescent="0.25">
      <c r="A109" s="19" t="s">
        <v>64</v>
      </c>
      <c r="B109" s="27"/>
    </row>
    <row r="110" spans="1:2" s="2" customFormat="1" x14ac:dyDescent="0.25">
      <c r="A110" s="20" t="s">
        <v>65</v>
      </c>
      <c r="B110" s="28"/>
    </row>
    <row r="111" spans="1:2" s="2" customFormat="1" x14ac:dyDescent="0.25">
      <c r="A111" s="70" t="s">
        <v>66</v>
      </c>
      <c r="B111" s="71">
        <v>0</v>
      </c>
    </row>
    <row r="112" spans="1:2" s="2" customFormat="1" x14ac:dyDescent="0.25">
      <c r="A112" s="70" t="s">
        <v>67</v>
      </c>
      <c r="B112" s="71">
        <v>0</v>
      </c>
    </row>
    <row r="113" spans="1:2" s="2" customFormat="1" x14ac:dyDescent="0.25">
      <c r="A113" s="70" t="s">
        <v>68</v>
      </c>
      <c r="B113" s="71">
        <v>0</v>
      </c>
    </row>
    <row r="114" spans="1:2" s="2" customFormat="1" x14ac:dyDescent="0.25">
      <c r="A114" s="72" t="s">
        <v>69</v>
      </c>
      <c r="B114" s="71">
        <f>B113+B112+B111</f>
        <v>0</v>
      </c>
    </row>
    <row r="115" spans="1:2" s="2" customFormat="1" x14ac:dyDescent="0.25">
      <c r="A115" s="89" t="s">
        <v>70</v>
      </c>
      <c r="B115" s="89"/>
    </row>
    <row r="116" spans="1:2" s="2" customFormat="1" x14ac:dyDescent="0.25">
      <c r="A116" s="89"/>
      <c r="B116" s="89"/>
    </row>
    <row r="117" spans="1:2" s="2" customFormat="1" x14ac:dyDescent="0.25">
      <c r="A117" s="89"/>
      <c r="B117" s="89"/>
    </row>
    <row r="118" spans="1:2" s="2" customFormat="1" x14ac:dyDescent="0.25">
      <c r="A118" s="21" t="s">
        <v>71</v>
      </c>
      <c r="B118" s="21"/>
    </row>
    <row r="119" spans="1:2" s="2" customFormat="1" x14ac:dyDescent="0.25">
      <c r="A119" s="21"/>
      <c r="B119" s="21"/>
    </row>
    <row r="120" spans="1:2" s="2" customFormat="1" x14ac:dyDescent="0.25">
      <c r="A120" s="21" t="s">
        <v>72</v>
      </c>
      <c r="B120" s="21" t="s">
        <v>73</v>
      </c>
    </row>
    <row r="121" spans="1:2" s="2" customFormat="1" x14ac:dyDescent="0.25"/>
    <row r="122" spans="1:2" s="2" customFormat="1" x14ac:dyDescent="0.25"/>
  </sheetData>
  <mergeCells count="11">
    <mergeCell ref="A22:B22"/>
    <mergeCell ref="B23:B24"/>
    <mergeCell ref="A102:B102"/>
    <mergeCell ref="A115:B117"/>
    <mergeCell ref="A2:B7"/>
    <mergeCell ref="A10:B10"/>
    <mergeCell ref="A12:B12"/>
    <mergeCell ref="A14:B14"/>
    <mergeCell ref="A17:B17"/>
    <mergeCell ref="A8:B8"/>
    <mergeCell ref="A9:B9"/>
  </mergeCells>
  <pageMargins left="0.511811024" right="0.511811024" top="0.78740157499999996" bottom="0.78740157499999996" header="0.31496062000000002" footer="0.31496062000000002"/>
  <pageSetup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Luciana Souza</cp:lastModifiedBy>
  <cp:revision>58</cp:revision>
  <cp:lastPrinted>2024-09-10T13:40:46Z</cp:lastPrinted>
  <dcterms:created xsi:type="dcterms:W3CDTF">2021-09-23T15:15:02Z</dcterms:created>
  <dcterms:modified xsi:type="dcterms:W3CDTF">2024-09-10T13:41:19Z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