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4POLI ENTORNO\09-2024-TRANSPARENCIA-SETEMBRO-IMED-ENTORNO\G.11\"/>
    </mc:Choice>
  </mc:AlternateContent>
  <xr:revisionPtr revIDLastSave="0" documentId="8_{F1A46981-6D74-40C1-9B32-4E89B929CBDE}" xr6:coauthVersionLast="47" xr6:coauthVersionMax="47" xr10:uidLastSave="{00000000-0000-0000-0000-000000000000}"/>
  <bookViews>
    <workbookView xWindow="-120" yWindow="-120" windowWidth="20730" windowHeight="11040" xr2:uid="{484D6CD5-B73A-4CFE-9689-B4BD2EC51F10}"/>
  </bookViews>
  <sheets>
    <sheet name="Produção" sheetId="1" r:id="rId1"/>
    <sheet name="Desempenho" sheetId="2" r:id="rId2"/>
    <sheet name="Efetividade" sheetId="3" state="hidden" r:id="rId3"/>
  </sheets>
  <definedNames>
    <definedName name="a" localSheetId="1">Desempenho!$A$1:$U$22</definedName>
    <definedName name="_xlnm.Print_Area" localSheetId="1">Desempenho!$A$1:$U$22</definedName>
    <definedName name="_xlnm.Print_Area" localSheetId="2">Efetividade!$A$1:$AK$68</definedName>
    <definedName name="_xlnm.Print_Area" localSheetId="0">Produção!$A$1:$U$140</definedName>
    <definedName name="d" localSheetId="0">Produção!$A$1:$U$139</definedName>
    <definedName name="i" localSheetId="0">Produção!$1:$3</definedName>
    <definedName name="s" localSheetId="2">Efetividade!$A$1:$AK$69</definedName>
    <definedName name="_xlnm.Print_Titles" localSheetId="1">Desempenho!$1:$4</definedName>
    <definedName name="_xlnm.Print_Titles" localSheetId="2">Efetividade!$1:$4</definedName>
    <definedName name="_xlnm.Print_Titles" localSheetId="0">Produção!$1:$3</definedName>
    <definedName name="y" localSheetId="1">Desempenho!$1:$4</definedName>
    <definedName name="y" localSheetId="2">Efetividade!$1:$4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2" l="1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C20" i="2"/>
  <c r="N17" i="2"/>
  <c r="E17" i="2"/>
  <c r="O17" i="2"/>
  <c r="G17" i="2"/>
  <c r="U17" i="2"/>
  <c r="T17" i="2"/>
  <c r="S17" i="2"/>
  <c r="R17" i="2"/>
  <c r="Q17" i="2"/>
  <c r="P17" i="2"/>
  <c r="M17" i="2"/>
  <c r="L17" i="2"/>
  <c r="K17" i="2"/>
  <c r="J17" i="2"/>
  <c r="I17" i="2"/>
  <c r="H17" i="2"/>
  <c r="F17" i="2"/>
  <c r="C17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C14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C11" i="2"/>
  <c r="O8" i="2"/>
  <c r="N8" i="2"/>
  <c r="G8" i="2"/>
  <c r="F8" i="2"/>
  <c r="U8" i="2"/>
  <c r="T8" i="2"/>
  <c r="S8" i="2"/>
  <c r="R8" i="2"/>
  <c r="Q8" i="2"/>
  <c r="P8" i="2"/>
  <c r="M8" i="2"/>
  <c r="L8" i="2"/>
  <c r="K8" i="2"/>
  <c r="J8" i="2"/>
  <c r="I8" i="2"/>
  <c r="H8" i="2"/>
  <c r="E8" i="2"/>
  <c r="C8" i="2"/>
  <c r="S5" i="2"/>
  <c r="R5" i="2"/>
  <c r="K5" i="2"/>
  <c r="J5" i="2"/>
  <c r="U5" i="2"/>
  <c r="T5" i="2"/>
  <c r="Q5" i="2"/>
  <c r="P5" i="2"/>
  <c r="O5" i="2"/>
  <c r="N5" i="2"/>
  <c r="M5" i="2"/>
  <c r="L5" i="2"/>
  <c r="I5" i="2"/>
  <c r="H5" i="2"/>
  <c r="G5" i="2"/>
  <c r="F5" i="2"/>
  <c r="E5" i="2"/>
  <c r="C5" i="2"/>
  <c r="D4" i="3"/>
  <c r="D57" i="3"/>
  <c r="B4" i="3"/>
  <c r="B57" i="3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8" i="1"/>
  <c r="B137" i="1"/>
  <c r="B139" i="1"/>
  <c r="E136" i="1"/>
  <c r="D136" i="1"/>
  <c r="C136" i="1"/>
  <c r="B136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3" i="1"/>
  <c r="B132" i="1"/>
  <c r="B134" i="1"/>
  <c r="E131" i="1"/>
  <c r="D131" i="1"/>
  <c r="C131" i="1"/>
  <c r="B131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8" i="1"/>
  <c r="B127" i="1"/>
  <c r="B129" i="1"/>
  <c r="E126" i="1"/>
  <c r="D126" i="1"/>
  <c r="C126" i="1"/>
  <c r="B126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3" i="1"/>
  <c r="B122" i="1"/>
  <c r="B121" i="1"/>
  <c r="B120" i="1"/>
  <c r="B124" i="1" s="1"/>
  <c r="E119" i="1"/>
  <c r="D119" i="1"/>
  <c r="C119" i="1"/>
  <c r="B119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6" i="1"/>
  <c r="B115" i="1"/>
  <c r="B117" i="1"/>
  <c r="E114" i="1"/>
  <c r="D114" i="1"/>
  <c r="C114" i="1"/>
  <c r="B114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C112" i="1"/>
  <c r="E106" i="1"/>
  <c r="C106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2" i="1"/>
  <c r="B104" i="1" s="1"/>
  <c r="E101" i="1"/>
  <c r="D101" i="1"/>
  <c r="C101" i="1"/>
  <c r="B101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98" i="1"/>
  <c r="E72" i="1"/>
  <c r="D72" i="1"/>
  <c r="C72" i="1"/>
  <c r="B72" i="1"/>
  <c r="B70" i="1"/>
  <c r="E69" i="1"/>
  <c r="D69" i="1"/>
  <c r="C69" i="1"/>
  <c r="B69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C65" i="1"/>
  <c r="E64" i="1"/>
  <c r="D64" i="1"/>
  <c r="C64" i="1"/>
  <c r="B64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C60" i="1"/>
  <c r="E59" i="1"/>
  <c r="D59" i="1"/>
  <c r="C59" i="1"/>
  <c r="B59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C57" i="1"/>
  <c r="E49" i="1"/>
  <c r="C49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C47" i="1"/>
  <c r="E44" i="1"/>
  <c r="C44" i="1"/>
  <c r="U42" i="1"/>
  <c r="T42" i="1"/>
  <c r="S42" i="1"/>
  <c r="R42" i="1"/>
  <c r="R6" i="1"/>
  <c r="Q42" i="1"/>
  <c r="P42" i="1"/>
  <c r="O42" i="1"/>
  <c r="O6" i="1"/>
  <c r="N42" i="1"/>
  <c r="N6" i="1"/>
  <c r="M42" i="1"/>
  <c r="L42" i="1"/>
  <c r="K42" i="1"/>
  <c r="J42" i="1"/>
  <c r="J6" i="1"/>
  <c r="I42" i="1"/>
  <c r="H42" i="1"/>
  <c r="G42" i="1"/>
  <c r="G6" i="1"/>
  <c r="F42" i="1"/>
  <c r="E42" i="1"/>
  <c r="E6" i="1"/>
  <c r="D42" i="1"/>
  <c r="C42" i="1"/>
  <c r="B36" i="1"/>
  <c r="B42" i="1"/>
  <c r="E35" i="1"/>
  <c r="D35" i="1"/>
  <c r="C35" i="1"/>
  <c r="B35" i="1"/>
  <c r="U33" i="1"/>
  <c r="T33" i="1"/>
  <c r="S33" i="1"/>
  <c r="S5" i="1"/>
  <c r="R33" i="1"/>
  <c r="Q33" i="1"/>
  <c r="P33" i="1"/>
  <c r="P5" i="1"/>
  <c r="O33" i="1"/>
  <c r="O5" i="1"/>
  <c r="O7" i="1"/>
  <c r="N33" i="1"/>
  <c r="M33" i="1"/>
  <c r="L33" i="1"/>
  <c r="K33" i="1"/>
  <c r="K5" i="1"/>
  <c r="J33" i="1"/>
  <c r="I33" i="1"/>
  <c r="H33" i="1"/>
  <c r="H5" i="1"/>
  <c r="G33" i="1"/>
  <c r="G5" i="1"/>
  <c r="G7" i="1"/>
  <c r="F33" i="1"/>
  <c r="E33" i="1"/>
  <c r="D33" i="1"/>
  <c r="C33" i="1"/>
  <c r="B10" i="1"/>
  <c r="B33" i="1" s="1"/>
  <c r="E9" i="1"/>
  <c r="D9" i="1"/>
  <c r="C9" i="1"/>
  <c r="B9" i="1"/>
  <c r="F7" i="1"/>
  <c r="C7" i="1"/>
  <c r="B7" i="1"/>
  <c r="U6" i="1"/>
  <c r="T6" i="1"/>
  <c r="S6" i="1"/>
  <c r="S7" i="1" s="1"/>
  <c r="Q6" i="1"/>
  <c r="P6" i="1"/>
  <c r="P7" i="1" s="1"/>
  <c r="M6" i="1"/>
  <c r="L6" i="1"/>
  <c r="K6" i="1"/>
  <c r="K7" i="1" s="1"/>
  <c r="I6" i="1"/>
  <c r="H6" i="1"/>
  <c r="H7" i="1" s="1"/>
  <c r="D6" i="1"/>
  <c r="U5" i="1"/>
  <c r="U7" i="1"/>
  <c r="T5" i="1"/>
  <c r="T7" i="1"/>
  <c r="R5" i="1"/>
  <c r="R7" i="1"/>
  <c r="Q5" i="1"/>
  <c r="Q7" i="1" s="1"/>
  <c r="N5" i="1"/>
  <c r="M5" i="1"/>
  <c r="M7" i="1"/>
  <c r="L5" i="1"/>
  <c r="L7" i="1"/>
  <c r="J5" i="1"/>
  <c r="J7" i="1"/>
  <c r="I5" i="1"/>
  <c r="I7" i="1" s="1"/>
  <c r="E5" i="1"/>
  <c r="D5" i="1"/>
  <c r="F4" i="1"/>
  <c r="F35" i="1" s="1"/>
  <c r="G4" i="1"/>
  <c r="G59" i="1" s="1"/>
  <c r="N7" i="1"/>
  <c r="H4" i="3"/>
  <c r="G106" i="1"/>
  <c r="G72" i="1"/>
  <c r="G9" i="1"/>
  <c r="G126" i="1"/>
  <c r="H4" i="1"/>
  <c r="H72" i="1" s="1"/>
  <c r="E7" i="1"/>
  <c r="F44" i="1"/>
  <c r="F64" i="1"/>
  <c r="B13" i="3"/>
  <c r="D13" i="3"/>
  <c r="D7" i="1"/>
  <c r="F59" i="1"/>
  <c r="B43" i="3"/>
  <c r="F72" i="1"/>
  <c r="D43" i="3"/>
  <c r="F101" i="1"/>
  <c r="F4" i="3"/>
  <c r="F43" i="3"/>
  <c r="F13" i="3"/>
  <c r="F57" i="3"/>
  <c r="H43" i="3"/>
  <c r="H13" i="3"/>
  <c r="H57" i="3"/>
  <c r="H136" i="1"/>
  <c r="H119" i="1"/>
  <c r="H106" i="1"/>
  <c r="H64" i="1"/>
  <c r="H44" i="1"/>
  <c r="H9" i="1"/>
  <c r="I4" i="1"/>
  <c r="I9" i="1" s="1"/>
  <c r="J4" i="3"/>
  <c r="H49" i="1"/>
  <c r="J13" i="3"/>
  <c r="J57" i="3"/>
  <c r="J43" i="3"/>
  <c r="I59" i="1"/>
  <c r="J4" i="1"/>
  <c r="J9" i="1" s="1"/>
  <c r="I35" i="1"/>
  <c r="I64" i="1"/>
  <c r="I44" i="1"/>
  <c r="I126" i="1"/>
  <c r="I69" i="1"/>
  <c r="L4" i="3"/>
  <c r="I49" i="1"/>
  <c r="I136" i="1"/>
  <c r="I119" i="1"/>
  <c r="I72" i="1"/>
  <c r="L13" i="3"/>
  <c r="L57" i="3"/>
  <c r="L43" i="3"/>
  <c r="J131" i="1"/>
  <c r="J114" i="1"/>
  <c r="J35" i="1"/>
  <c r="K4" i="1"/>
  <c r="K9" i="1" s="1"/>
  <c r="J64" i="1"/>
  <c r="J44" i="1"/>
  <c r="J69" i="1"/>
  <c r="N4" i="3"/>
  <c r="J101" i="1"/>
  <c r="J49" i="1"/>
  <c r="J136" i="1"/>
  <c r="J119" i="1"/>
  <c r="J59" i="1"/>
  <c r="N57" i="3"/>
  <c r="N43" i="3"/>
  <c r="N13" i="3"/>
  <c r="K64" i="1"/>
  <c r="K44" i="1"/>
  <c r="L4" i="1"/>
  <c r="K126" i="1"/>
  <c r="K69" i="1"/>
  <c r="P4" i="3"/>
  <c r="K101" i="1"/>
  <c r="K49" i="1"/>
  <c r="K136" i="1"/>
  <c r="K72" i="1"/>
  <c r="K59" i="1"/>
  <c r="K131" i="1"/>
  <c r="K114" i="1"/>
  <c r="K35" i="1"/>
  <c r="L126" i="1"/>
  <c r="M4" i="1"/>
  <c r="L69" i="1"/>
  <c r="R4" i="3"/>
  <c r="L101" i="1"/>
  <c r="L49" i="1"/>
  <c r="L136" i="1"/>
  <c r="L119" i="1"/>
  <c r="L106" i="1"/>
  <c r="L72" i="1"/>
  <c r="L59" i="1"/>
  <c r="L131" i="1"/>
  <c r="L114" i="1"/>
  <c r="L35" i="1"/>
  <c r="L64" i="1"/>
  <c r="L44" i="1"/>
  <c r="L9" i="1"/>
  <c r="P57" i="3"/>
  <c r="P43" i="3"/>
  <c r="P13" i="3"/>
  <c r="R57" i="3"/>
  <c r="R43" i="3"/>
  <c r="R13" i="3"/>
  <c r="M69" i="1"/>
  <c r="T4" i="3"/>
  <c r="M101" i="1"/>
  <c r="M49" i="1"/>
  <c r="M136" i="1"/>
  <c r="M119" i="1"/>
  <c r="M106" i="1"/>
  <c r="M72" i="1"/>
  <c r="M59" i="1"/>
  <c r="M131" i="1"/>
  <c r="M114" i="1"/>
  <c r="M35" i="1"/>
  <c r="M64" i="1"/>
  <c r="M44" i="1"/>
  <c r="M9" i="1"/>
  <c r="M126" i="1"/>
  <c r="N4" i="1"/>
  <c r="N49" i="1" s="1"/>
  <c r="T57" i="3"/>
  <c r="T43" i="3"/>
  <c r="T13" i="3"/>
  <c r="V4" i="3"/>
  <c r="N101" i="1"/>
  <c r="N106" i="1"/>
  <c r="N131" i="1"/>
  <c r="N114" i="1"/>
  <c r="N9" i="1"/>
  <c r="O4" i="1"/>
  <c r="O72" i="1" s="1"/>
  <c r="N69" i="1"/>
  <c r="V43" i="3"/>
  <c r="V13" i="3"/>
  <c r="V57" i="3"/>
  <c r="X4" i="3"/>
  <c r="O101" i="1"/>
  <c r="O119" i="1"/>
  <c r="O106" i="1"/>
  <c r="O114" i="1"/>
  <c r="O44" i="1"/>
  <c r="O9" i="1"/>
  <c r="P4" i="1"/>
  <c r="P106" i="1" s="1"/>
  <c r="X43" i="3"/>
  <c r="X13" i="3"/>
  <c r="X57" i="3"/>
  <c r="P136" i="1"/>
  <c r="P119" i="1"/>
  <c r="P131" i="1"/>
  <c r="P64" i="1"/>
  <c r="P44" i="1"/>
  <c r="Q4" i="1"/>
  <c r="Q131" i="1" s="1"/>
  <c r="P69" i="1"/>
  <c r="Z4" i="3"/>
  <c r="P49" i="1"/>
  <c r="Q59" i="1"/>
  <c r="Q64" i="1"/>
  <c r="Q126" i="1"/>
  <c r="R4" i="1"/>
  <c r="R35" i="1" s="1"/>
  <c r="AB4" i="3"/>
  <c r="Q49" i="1"/>
  <c r="Q106" i="1"/>
  <c r="Q72" i="1"/>
  <c r="Z13" i="3"/>
  <c r="Z57" i="3"/>
  <c r="Z43" i="3"/>
  <c r="AB13" i="3"/>
  <c r="AB57" i="3"/>
  <c r="AB43" i="3"/>
  <c r="S4" i="1"/>
  <c r="S131" i="1" s="1"/>
  <c r="AD4" i="3"/>
  <c r="AD57" i="3"/>
  <c r="AD43" i="3"/>
  <c r="AD13" i="3"/>
  <c r="S64" i="1"/>
  <c r="S44" i="1"/>
  <c r="S126" i="1"/>
  <c r="T4" i="1"/>
  <c r="T69" i="1" s="1"/>
  <c r="S69" i="1"/>
  <c r="AF4" i="3"/>
  <c r="S49" i="1"/>
  <c r="S136" i="1"/>
  <c r="S106" i="1"/>
  <c r="S72" i="1"/>
  <c r="S59" i="1"/>
  <c r="S35" i="1"/>
  <c r="AF57" i="3"/>
  <c r="AF43" i="3"/>
  <c r="AF13" i="3"/>
  <c r="U4" i="1"/>
  <c r="U69" i="1" s="1"/>
  <c r="AH4" i="3"/>
  <c r="T72" i="1"/>
  <c r="AJ4" i="3"/>
  <c r="AH57" i="3"/>
  <c r="AH43" i="3"/>
  <c r="AH13" i="3"/>
  <c r="AJ57" i="3"/>
  <c r="AJ43" i="3"/>
  <c r="AJ13" i="3"/>
  <c r="R114" i="1" l="1"/>
  <c r="U72" i="1"/>
  <c r="R131" i="1"/>
  <c r="U9" i="1"/>
  <c r="T44" i="1"/>
  <c r="N59" i="1"/>
  <c r="K106" i="1"/>
  <c r="J72" i="1"/>
  <c r="J126" i="1"/>
  <c r="I101" i="1"/>
  <c r="I114" i="1"/>
  <c r="H101" i="1"/>
  <c r="H35" i="1"/>
  <c r="F49" i="1"/>
  <c r="F9" i="1"/>
  <c r="G44" i="1"/>
  <c r="G119" i="1"/>
  <c r="U106" i="1"/>
  <c r="T119" i="1"/>
  <c r="R72" i="1"/>
  <c r="Q119" i="1"/>
  <c r="Q9" i="1"/>
  <c r="P101" i="1"/>
  <c r="P35" i="1"/>
  <c r="O64" i="1"/>
  <c r="O136" i="1"/>
  <c r="U44" i="1"/>
  <c r="U119" i="1"/>
  <c r="T64" i="1"/>
  <c r="T136" i="1"/>
  <c r="S119" i="1"/>
  <c r="S9" i="1"/>
  <c r="R106" i="1"/>
  <c r="R126" i="1"/>
  <c r="Q136" i="1"/>
  <c r="Q44" i="1"/>
  <c r="P114" i="1"/>
  <c r="O35" i="1"/>
  <c r="O49" i="1"/>
  <c r="N126" i="1"/>
  <c r="N72" i="1"/>
  <c r="K119" i="1"/>
  <c r="J106" i="1"/>
  <c r="I131" i="1"/>
  <c r="H114" i="1"/>
  <c r="F126" i="1"/>
  <c r="G64" i="1"/>
  <c r="G136" i="1"/>
  <c r="H69" i="1"/>
  <c r="H131" i="1"/>
  <c r="F136" i="1"/>
  <c r="F131" i="1"/>
  <c r="F69" i="1"/>
  <c r="G35" i="1"/>
  <c r="G49" i="1"/>
  <c r="T106" i="1"/>
  <c r="R59" i="1"/>
  <c r="U136" i="1"/>
  <c r="R9" i="1"/>
  <c r="U35" i="1"/>
  <c r="T114" i="1"/>
  <c r="R136" i="1"/>
  <c r="Q101" i="1"/>
  <c r="Q35" i="1"/>
  <c r="H59" i="1"/>
  <c r="F119" i="1"/>
  <c r="F114" i="1"/>
  <c r="G114" i="1"/>
  <c r="G101" i="1"/>
  <c r="T126" i="1"/>
  <c r="T35" i="1"/>
  <c r="O59" i="1"/>
  <c r="N64" i="1"/>
  <c r="N136" i="1"/>
  <c r="I106" i="1"/>
  <c r="H126" i="1"/>
  <c r="F106" i="1"/>
  <c r="G69" i="1"/>
  <c r="G131" i="1"/>
  <c r="U59" i="1"/>
  <c r="U126" i="1"/>
  <c r="T9" i="1"/>
  <c r="R69" i="1"/>
  <c r="U64" i="1"/>
  <c r="T49" i="1"/>
  <c r="R119" i="1"/>
  <c r="U49" i="1"/>
  <c r="T101" i="1"/>
  <c r="R44" i="1"/>
  <c r="P59" i="1"/>
  <c r="O69" i="1"/>
  <c r="O131" i="1"/>
  <c r="N44" i="1"/>
  <c r="N119" i="1"/>
  <c r="U114" i="1"/>
  <c r="U101" i="1"/>
  <c r="T131" i="1"/>
  <c r="S114" i="1"/>
  <c r="S101" i="1"/>
  <c r="R49" i="1"/>
  <c r="R64" i="1"/>
  <c r="Q114" i="1"/>
  <c r="P126" i="1"/>
  <c r="P72" i="1"/>
  <c r="U131" i="1"/>
  <c r="T59" i="1"/>
  <c r="R101" i="1"/>
  <c r="Q69" i="1"/>
  <c r="P9" i="1"/>
  <c r="O126" i="1"/>
  <c r="N35" i="1"/>
</calcChain>
</file>

<file path=xl/sharedStrings.xml><?xml version="1.0" encoding="utf-8"?>
<sst xmlns="http://schemas.openxmlformats.org/spreadsheetml/2006/main" count="354" uniqueCount="173">
  <si>
    <t>Policlínica Estadual da Região do Entorno – Unidade FORMOSA</t>
  </si>
  <si>
    <t>PRODUÇÃO ASSISTENCIAL</t>
  </si>
  <si>
    <t>01. ATENDIMENTO AMBULATORIAL</t>
  </si>
  <si>
    <t>Meta Parcial</t>
  </si>
  <si>
    <t>10-31-jul-24</t>
  </si>
  <si>
    <t>Meta Mensal</t>
  </si>
  <si>
    <t>Consulta Médica</t>
  </si>
  <si>
    <t>Consulta Multiprofissional</t>
  </si>
  <si>
    <t>TOTAL</t>
  </si>
  <si>
    <t>02. CONSULTA MÉDICA POR ESPECIALIDADE</t>
  </si>
  <si>
    <t>Anestesiologia*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</si>
  <si>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</si>
  <si>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</si>
  <si>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</si>
  <si>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</si>
  <si>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</si>
  <si>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</si>
  <si>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</si>
  <si>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</si>
  <si>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</si>
  <si>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</si>
  <si>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</si>
  <si>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</si>
  <si>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</si>
  <si>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</si>
  <si>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</si>
  <si>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</si>
  <si>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</si>
  <si>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</si>
  <si>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</si>
  <si>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</si>
  <si>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</si>
  <si>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</si>
  <si>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</si>
  <si>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</si>
  <si>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</si>
  <si>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</si>
  <si>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</si>
  <si>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</si>
  <si>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</si>
  <si>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POR ESPECIALIDADE [Exclusa da  Meta]</t>
  </si>
  <si>
    <t>Enfermagem (triagem)</t>
  </si>
  <si>
    <t>Serviço Social</t>
  </si>
  <si>
    <t>05. PRÁTICAS INTEGRATIVAS E COMPLEMENTARES - PICS</t>
  </si>
  <si>
    <t>Acumputura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</si>
  <si>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</si>
  <si>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</si>
  <si>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</si>
  <si>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</si>
  <si>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</si>
  <si>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</si>
  <si>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-</t>
  </si>
  <si>
    <t>06.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</si>
  <si>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</si>
  <si>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</si>
  <si>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</si>
  <si>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</si>
  <si>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</si>
  <si>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Dispensação de Medicamentos em relação aos processos cadastrados</t>
  </si>
  <si>
    <t>≥ 50%</t>
  </si>
  <si>
    <t>Dispensação de Medicamentos realizadas</t>
  </si>
  <si>
    <t>Processos Cadastrados</t>
  </si>
  <si>
    <t>08. PROCEDIMENTO CIRURGICO AMBULATORIAL</t>
  </si>
  <si>
    <t>Cirurgia Menor Ambulatorial (CMA)</t>
  </si>
  <si>
    <t>09. SADT (INTERNO E EXTERNO) REALIZADO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</si>
  <si>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</si>
  <si>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</si>
  <si>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</si>
  <si>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</si>
  <si>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</si>
  <si>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</si>
  <si>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</si>
  <si>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</si>
  <si>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</si>
  <si>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</si>
  <si>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Endoscopia</t>
  </si>
  <si>
    <t>Emissões otoacústica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</si>
  <si>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</si>
  <si>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</si>
  <si>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</si>
  <si>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</si>
  <si>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</si>
  <si>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</si>
  <si>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Grossa</t>
  </si>
  <si>
    <t>Radiologia</t>
  </si>
  <si>
    <t>Teste Ergométrico</t>
  </si>
  <si>
    <t>Tomografia Computadorizada</t>
  </si>
  <si>
    <t>Ultrassonografia</t>
  </si>
  <si>
    <t>Urodinâmica</t>
  </si>
  <si>
    <t>Videolaringoscopia</t>
  </si>
  <si>
    <t>10. SADT INTERNO REALIZADO</t>
  </si>
  <si>
    <t>Análises Clínicas</t>
  </si>
  <si>
    <t>Patologia Clínica</t>
  </si>
  <si>
    <t>11. SADT INTERNO OFTALMOLOGICO REALIZADO</t>
  </si>
  <si>
    <t>Fundoscopia</t>
  </si>
  <si>
    <t>Potencial de acuidade visual</t>
  </si>
  <si>
    <t>Teste ortóptico</t>
  </si>
  <si>
    <t>Tonometria</t>
  </si>
  <si>
    <t>Triagem oftalmológica</t>
  </si>
  <si>
    <t>12. CENTRO ESPECIALIZADO EM ODONTOLOGIA (CEO II) - 
CONSULTAS ODONTOLÓGICAS</t>
  </si>
  <si>
    <t>Primeira Consulta</t>
  </si>
  <si>
    <t>Consulta Subsequente</t>
  </si>
  <si>
    <t>13. CENTRO ESPECIALIZADO EM ODONTOLOGIA (CEO II) - 
PROCEDIMENTOS POR ESPECIALIDADES</t>
  </si>
  <si>
    <t>Procedimentos Básicos</t>
  </si>
  <si>
    <t>Periodontia</t>
  </si>
  <si>
    <t>Endodontia</t>
  </si>
  <si>
    <t>Cirurgia Oral</t>
  </si>
  <si>
    <t>14. CLÍNICA DE TERAPIA RENAL SUBSTITUTIVA</t>
  </si>
  <si>
    <t>Hemodiálise</t>
  </si>
  <si>
    <t>Treinamento diálise peritoneal</t>
  </si>
  <si>
    <t xml:space="preserve">15. PRODUÇÃO DO PROCESSO TRANSEXUALIZADOR </t>
  </si>
  <si>
    <t xml:space="preserve">Equipe Médica </t>
  </si>
  <si>
    <t>Equipe Multiprofissional</t>
  </si>
  <si>
    <t>16. TRANSPORTE PARA TRS</t>
  </si>
  <si>
    <t>Ônibus I</t>
  </si>
  <si>
    <t>VAN</t>
  </si>
  <si>
    <t xml:space="preserve"> 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</si>
  <si>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</si>
  <si>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</si>
  <si>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</si>
  <si>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</si>
  <si>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</si>
  <si>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Ofertadas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</si>
  <si>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</si>
  <si>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</si>
  <si>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</si>
  <si>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</si>
  <si>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</si>
  <si>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</si>
  <si>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</si>
  <si>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</si>
  <si>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</si>
  <si>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</si>
  <si>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</si>
  <si>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</si>
  <si>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</si>
  <si>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</si>
  <si>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</si>
  <si>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</si>
  <si>
    <t>INDICADORES DE EFETIVIDADE</t>
  </si>
  <si>
    <t>Indicadores de Efetividade</t>
  </si>
  <si>
    <t>01. Indicador de Gestão Ambulatorial (%)</t>
  </si>
  <si>
    <t>Taxa de Perda Primária Global (%)</t>
  </si>
  <si>
    <t>Taxa de Perda Primária Consultas Médicas</t>
  </si>
  <si>
    <t>Taxa de Perda Primária Não Médicas</t>
  </si>
  <si>
    <t>N/A</t>
  </si>
  <si>
    <t>Taxa de Absenteísmo Global (%)</t>
  </si>
  <si>
    <t>Taxa de Absenteísmo Consultas Médicas</t>
  </si>
  <si>
    <t>Taxa de Absenteísmo Consultas Não Médicas</t>
  </si>
  <si>
    <t>02. Desaproveitamento SADT</t>
  </si>
  <si>
    <t>Procedimento</t>
  </si>
  <si>
    <t>Perda primária</t>
  </si>
  <si>
    <t>Absenteísmo</t>
  </si>
  <si>
    <t>Doppler</t>
  </si>
  <si>
    <t>Emissões Otoacústica</t>
  </si>
  <si>
    <t>Mamograﬁa</t>
  </si>
  <si>
    <t>MAPA</t>
  </si>
  <si>
    <t>Punção aspirativa por agulha fina (PAAF): tireóide e mama</t>
  </si>
  <si>
    <t>Punção aspirativa por agulha grossa</t>
  </si>
  <si>
    <t>Ressonância Magnética</t>
  </si>
  <si>
    <t>Tomograﬁa</t>
  </si>
  <si>
    <t>Ultrassonograﬁa </t>
  </si>
  <si>
    <t>03. Taxa de Absenteísmo</t>
  </si>
  <si>
    <t>Profissão</t>
  </si>
  <si>
    <t>Celetista</t>
  </si>
  <si>
    <t>Estatutário</t>
  </si>
  <si>
    <t>Técnico de Enfermagem</t>
  </si>
  <si>
    <t>Médicos</t>
  </si>
  <si>
    <t>Biomédico</t>
  </si>
  <si>
    <t>Assistente social</t>
  </si>
  <si>
    <t>Áreas administrativas e de suporte</t>
  </si>
  <si>
    <t>GERAL</t>
  </si>
  <si>
    <t>04.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</si>
</sst>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%"/>
    <numFmt numFmtId="166" formatCode="&quot;R$&quot;\ #,##0.00"/>
  </numFmts>
  <fonts count="15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50"/>
      <color rgb="FF000000"/>
      <name val="Arial"/>
      <family val="2"/>
    </font>
    <font>
      <b/>
      <sz val="11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rgb="FF81D41A"/>
        <bgColor rgb="FFE2F0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5" fillId="0" borderId="0"/>
    <xf numFmtId="9" fontId="4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164" fontId="7" fillId="2" borderId="1" xfId="1" applyNumberFormat="1" applyFont="1" applyFill="1" applyBorder="1" applyAlignment="1">
      <alignment horizontal="left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/>
    </xf>
    <xf numFmtId="3" fontId="10" fillId="3" borderId="1" xfId="1" applyNumberFormat="1" applyFont="1" applyFill="1" applyBorder="1" applyAlignment="1">
      <alignment horizontal="left" vertical="center" indent="1"/>
    </xf>
    <xf numFmtId="3" fontId="10" fillId="3" borderId="1" xfId="1" applyNumberFormat="1" applyFont="1" applyFill="1" applyBorder="1" applyAlignment="1">
      <alignment horizontal="center" vertical="center"/>
    </xf>
    <xf numFmtId="3" fontId="5" fillId="0" borderId="0" xfId="1" applyNumberFormat="1" applyAlignment="1">
      <alignment horizontal="center" vertical="center"/>
    </xf>
    <xf numFmtId="3" fontId="7" fillId="3" borderId="1" xfId="1" applyNumberFormat="1" applyFont="1" applyFill="1" applyBorder="1" applyAlignment="1">
      <alignment horizontal="left" vertical="center" indent="1"/>
    </xf>
    <xf numFmtId="3" fontId="7" fillId="3" borderId="1" xfId="1" applyNumberFormat="1" applyFont="1" applyFill="1" applyBorder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3" fontId="10" fillId="0" borderId="3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3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>
      <alignment horizontal="center" wrapText="1"/>
    </xf>
    <xf numFmtId="3" fontId="1" fillId="4" borderId="2" xfId="1" applyNumberFormat="1" applyFont="1" applyFill="1" applyBorder="1" applyAlignment="1" applyProtection="1">
      <alignment horizontal="center" vertical="center" wrapText="1"/>
      <protection locked="0"/>
    </xf>
    <xf numFmtId="3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wrapText="1"/>
    </xf>
    <xf numFmtId="164" fontId="7" fillId="2" borderId="4" xfId="1" applyNumberFormat="1" applyFont="1" applyFill="1" applyBorder="1" applyAlignment="1">
      <alignment horizontal="left" vertical="center"/>
    </xf>
    <xf numFmtId="164" fontId="8" fillId="2" borderId="5" xfId="1" applyNumberFormat="1" applyFont="1" applyFill="1" applyBorder="1" applyAlignment="1">
      <alignment horizontal="center" vertical="center" wrapText="1"/>
    </xf>
    <xf numFmtId="3" fontId="10" fillId="3" borderId="4" xfId="1" applyNumberFormat="1" applyFont="1" applyFill="1" applyBorder="1" applyAlignment="1">
      <alignment horizontal="left" vertical="center" indent="1"/>
    </xf>
    <xf numFmtId="3" fontId="10" fillId="3" borderId="5" xfId="1" applyNumberFormat="1" applyFont="1" applyFill="1" applyBorder="1" applyAlignment="1">
      <alignment vertical="center"/>
    </xf>
    <xf numFmtId="3" fontId="7" fillId="3" borderId="4" xfId="1" applyNumberFormat="1" applyFont="1" applyFill="1" applyBorder="1" applyAlignment="1">
      <alignment horizontal="left" vertical="center" indent="1"/>
    </xf>
    <xf numFmtId="3" fontId="7" fillId="3" borderId="5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left" vertical="center" wrapText="1"/>
    </xf>
    <xf numFmtId="164" fontId="8" fillId="2" borderId="6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3" fontId="10" fillId="3" borderId="3" xfId="1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 applyProtection="1">
      <alignment horizontal="center"/>
      <protection locked="0"/>
    </xf>
    <xf numFmtId="3" fontId="10" fillId="3" borderId="5" xfId="1" applyNumberFormat="1" applyFont="1" applyFill="1" applyBorder="1" applyAlignment="1">
      <alignment horizontal="center" vertical="center"/>
    </xf>
    <xf numFmtId="3" fontId="7" fillId="3" borderId="3" xfId="1" applyNumberFormat="1" applyFont="1" applyFill="1" applyBorder="1" applyAlignment="1">
      <alignment horizontal="center" vertical="center"/>
    </xf>
    <xf numFmtId="3" fontId="10" fillId="3" borderId="13" xfId="1" applyNumberFormat="1" applyFont="1" applyFill="1" applyBorder="1" applyAlignment="1">
      <alignment horizontal="center" vertical="center"/>
    </xf>
    <xf numFmtId="3" fontId="10" fillId="3" borderId="14" xfId="1" applyNumberFormat="1" applyFont="1" applyFill="1" applyBorder="1" applyAlignment="1">
      <alignment horizontal="center" vertical="center"/>
    </xf>
    <xf numFmtId="3" fontId="10" fillId="3" borderId="15" xfId="1" applyNumberFormat="1" applyFont="1" applyFill="1" applyBorder="1" applyAlignment="1" applyProtection="1">
      <alignment horizontal="center" vertical="center"/>
      <protection locked="0"/>
    </xf>
    <xf numFmtId="3" fontId="7" fillId="3" borderId="2" xfId="1" applyNumberFormat="1" applyFont="1" applyFill="1" applyBorder="1" applyAlignment="1">
      <alignment horizontal="center" vertical="center"/>
    </xf>
    <xf numFmtId="3" fontId="7" fillId="3" borderId="8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left" vertical="center"/>
    </xf>
    <xf numFmtId="3" fontId="12" fillId="3" borderId="1" xfId="1" applyNumberFormat="1" applyFont="1" applyFill="1" applyBorder="1" applyAlignment="1">
      <alignment horizontal="center" vertical="center"/>
    </xf>
    <xf numFmtId="9" fontId="12" fillId="5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indent="2"/>
    </xf>
    <xf numFmtId="3" fontId="12" fillId="5" borderId="1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left" vertical="center" indent="1"/>
    </xf>
    <xf numFmtId="0" fontId="5" fillId="0" borderId="0" xfId="1" applyAlignment="1">
      <alignment horizontal="left" vertical="center"/>
    </xf>
    <xf numFmtId="164" fontId="8" fillId="2" borderId="1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/>
    </xf>
    <xf numFmtId="3" fontId="12" fillId="5" borderId="1" xfId="2" applyNumberFormat="1" applyFont="1" applyFill="1" applyBorder="1" applyAlignment="1" applyProtection="1">
      <alignment horizontal="center" vertical="center"/>
    </xf>
    <xf numFmtId="3" fontId="12" fillId="5" borderId="1" xfId="2" applyNumberFormat="1" applyFont="1" applyFill="1" applyBorder="1" applyAlignment="1" applyProtection="1">
      <alignment horizontal="center" vertical="center"/>
      <protection locked="0"/>
    </xf>
    <xf numFmtId="3" fontId="8" fillId="5" borderId="1" xfId="0" applyNumberFormat="1" applyFont="1" applyFill="1" applyBorder="1" applyAlignment="1">
      <alignment horizontal="left" vertical="center" indent="1"/>
    </xf>
    <xf numFmtId="3" fontId="8" fillId="5" borderId="1" xfId="2" applyNumberFormat="1" applyFont="1" applyFill="1" applyBorder="1" applyAlignment="1" applyProtection="1">
      <alignment horizontal="center" vertical="center"/>
    </xf>
    <xf numFmtId="3" fontId="8" fillId="5" borderId="0" xfId="0" applyNumberFormat="1" applyFont="1" applyFill="1" applyAlignment="1">
      <alignment horizontal="left" vertical="center" indent="1"/>
    </xf>
    <xf numFmtId="3" fontId="8" fillId="5" borderId="0" xfId="2" applyNumberFormat="1" applyFont="1" applyFill="1" applyBorder="1" applyAlignment="1" applyProtection="1">
      <alignment horizontal="center" vertical="center"/>
    </xf>
    <xf numFmtId="3" fontId="12" fillId="5" borderId="4" xfId="0" applyNumberFormat="1" applyFont="1" applyFill="1" applyBorder="1" applyAlignment="1">
      <alignment horizontal="left" vertical="center" indent="1"/>
    </xf>
    <xf numFmtId="3" fontId="12" fillId="5" borderId="5" xfId="2" applyNumberFormat="1" applyFont="1" applyFill="1" applyBorder="1" applyAlignment="1" applyProtection="1">
      <alignment horizontal="center" vertical="center"/>
    </xf>
    <xf numFmtId="3" fontId="8" fillId="5" borderId="4" xfId="0" applyNumberFormat="1" applyFont="1" applyFill="1" applyBorder="1" applyAlignment="1">
      <alignment horizontal="left" vertical="center" indent="1"/>
    </xf>
    <xf numFmtId="164" fontId="7" fillId="2" borderId="5" xfId="1" applyNumberFormat="1" applyFont="1" applyFill="1" applyBorder="1" applyAlignment="1">
      <alignment horizontal="center" vertical="center"/>
    </xf>
    <xf numFmtId="3" fontId="8" fillId="5" borderId="5" xfId="2" applyNumberFormat="1" applyFont="1" applyFill="1" applyBorder="1" applyAlignment="1" applyProtection="1">
      <alignment horizontal="center" vertical="center"/>
    </xf>
    <xf numFmtId="3" fontId="8" fillId="3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left" vertical="center" wrapText="1" indent="1"/>
    </xf>
    <xf numFmtId="3" fontId="12" fillId="3" borderId="1" xfId="1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left" vertical="center" wrapText="1" indent="1"/>
    </xf>
    <xf numFmtId="3" fontId="8" fillId="3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/>
    <xf numFmtId="0" fontId="12" fillId="0" borderId="0" xfId="1" applyFont="1" applyAlignment="1">
      <alignment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164" fontId="8" fillId="6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164" fontId="8" fillId="0" borderId="0" xfId="1" applyNumberFormat="1" applyFont="1"/>
    <xf numFmtId="9" fontId="8" fillId="7" borderId="1" xfId="1" applyNumberFormat="1" applyFont="1" applyFill="1" applyBorder="1" applyAlignment="1">
      <alignment horizontal="left" vertical="center" wrapText="1"/>
    </xf>
    <xf numFmtId="9" fontId="8" fillId="2" borderId="1" xfId="1" applyNumberFormat="1" applyFont="1" applyFill="1" applyBorder="1" applyAlignment="1">
      <alignment horizontal="center" vertical="center"/>
    </xf>
    <xf numFmtId="9" fontId="8" fillId="2" borderId="15" xfId="0" applyNumberFormat="1" applyFont="1" applyFill="1" applyBorder="1" applyAlignment="1">
      <alignment horizontal="center" vertical="center"/>
    </xf>
    <xf numFmtId="9" fontId="8" fillId="0" borderId="0" xfId="1" applyNumberFormat="1" applyFont="1" applyAlignment="1">
      <alignment vertical="center"/>
    </xf>
    <xf numFmtId="3" fontId="12" fillId="3" borderId="1" xfId="1" applyNumberFormat="1" applyFont="1" applyFill="1" applyBorder="1" applyAlignment="1">
      <alignment horizontal="left" vertical="center" wrapText="1" indent="2"/>
    </xf>
    <xf numFmtId="3" fontId="12" fillId="0" borderId="15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 applyProtection="1">
      <alignment horizontal="center" vertical="center"/>
      <protection locked="0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/>
    <xf numFmtId="9" fontId="8" fillId="7" borderId="1" xfId="1" applyNumberFormat="1" applyFont="1" applyFill="1" applyBorder="1" applyAlignment="1">
      <alignment horizontal="center" vertical="center"/>
    </xf>
    <xf numFmtId="9" fontId="8" fillId="7" borderId="15" xfId="0" applyNumberFormat="1" applyFont="1" applyFill="1" applyBorder="1" applyAlignment="1">
      <alignment horizontal="center" vertical="center"/>
    </xf>
    <xf numFmtId="165" fontId="8" fillId="7" borderId="1" xfId="1" applyNumberFormat="1" applyFont="1" applyFill="1" applyBorder="1" applyAlignment="1">
      <alignment horizontal="left" vertical="center" wrapText="1"/>
    </xf>
    <xf numFmtId="165" fontId="8" fillId="7" borderId="1" xfId="1" applyNumberFormat="1" applyFont="1" applyFill="1" applyBorder="1" applyAlignment="1">
      <alignment horizontal="center" vertical="center"/>
    </xf>
    <xf numFmtId="165" fontId="8" fillId="7" borderId="15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4" fontId="8" fillId="6" borderId="4" xfId="1" applyNumberFormat="1" applyFont="1" applyFill="1" applyBorder="1" applyAlignment="1">
      <alignment horizontal="centerContinuous" vertical="center"/>
    </xf>
    <xf numFmtId="164" fontId="8" fillId="6" borderId="5" xfId="1" applyNumberFormat="1" applyFont="1" applyFill="1" applyBorder="1" applyAlignment="1">
      <alignment horizontal="centerContinuous" vertical="center"/>
    </xf>
    <xf numFmtId="10" fontId="8" fillId="7" borderId="1" xfId="1" applyNumberFormat="1" applyFont="1" applyFill="1" applyBorder="1" applyAlignment="1">
      <alignment horizontal="left" vertical="center" wrapText="1"/>
    </xf>
    <xf numFmtId="9" fontId="8" fillId="2" borderId="4" xfId="1" applyNumberFormat="1" applyFont="1" applyFill="1" applyBorder="1" applyAlignment="1">
      <alignment horizontal="centerContinuous" vertical="center"/>
    </xf>
    <xf numFmtId="165" fontId="8" fillId="2" borderId="14" xfId="0" applyNumberFormat="1" applyFont="1" applyFill="1" applyBorder="1" applyAlignment="1">
      <alignment horizontal="centerContinuous" vertical="center"/>
    </xf>
    <xf numFmtId="10" fontId="8" fillId="0" borderId="0" xfId="1" applyNumberFormat="1" applyFont="1" applyAlignment="1">
      <alignment vertical="center"/>
    </xf>
    <xf numFmtId="10" fontId="12" fillId="3" borderId="4" xfId="1" applyNumberFormat="1" applyFont="1" applyFill="1" applyBorder="1" applyAlignment="1">
      <alignment horizontal="center" vertical="center"/>
    </xf>
    <xf numFmtId="10" fontId="12" fillId="0" borderId="14" xfId="0" applyNumberFormat="1" applyFont="1" applyBorder="1" applyAlignment="1">
      <alignment horizontal="center" vertical="center"/>
    </xf>
    <xf numFmtId="10" fontId="12" fillId="3" borderId="4" xfId="1" applyNumberFormat="1" applyFont="1" applyFill="1" applyBorder="1" applyAlignment="1" applyProtection="1">
      <alignment horizontal="centerContinuous" vertical="center"/>
      <protection locked="0"/>
    </xf>
    <xf numFmtId="10" fontId="12" fillId="0" borderId="14" xfId="0" applyNumberFormat="1" applyFont="1" applyBorder="1" applyAlignment="1">
      <alignment horizontal="centerContinuous" vertical="center"/>
    </xf>
    <xf numFmtId="3" fontId="12" fillId="0" borderId="0" xfId="1" applyNumberFormat="1" applyFont="1" applyAlignment="1">
      <alignment horizontal="center" vertical="center"/>
    </xf>
    <xf numFmtId="10" fontId="12" fillId="0" borderId="16" xfId="0" applyNumberFormat="1" applyFont="1" applyBorder="1" applyAlignment="1">
      <alignment horizontal="centerContinuous" vertical="center"/>
    </xf>
    <xf numFmtId="10" fontId="12" fillId="3" borderId="3" xfId="1" applyNumberFormat="1" applyFont="1" applyFill="1" applyBorder="1" applyAlignment="1">
      <alignment horizontal="center" vertical="center"/>
    </xf>
    <xf numFmtId="3" fontId="12" fillId="3" borderId="3" xfId="1" applyNumberFormat="1" applyFont="1" applyFill="1" applyBorder="1" applyAlignment="1">
      <alignment horizontal="left" vertical="center" wrapText="1" indent="2"/>
    </xf>
    <xf numFmtId="3" fontId="8" fillId="3" borderId="3" xfId="1" applyNumberFormat="1" applyFont="1" applyFill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Continuous" vertical="center"/>
    </xf>
    <xf numFmtId="165" fontId="8" fillId="2" borderId="17" xfId="0" applyNumberFormat="1" applyFont="1" applyFill="1" applyBorder="1" applyAlignment="1">
      <alignment horizontal="centerContinuous" vertical="center"/>
    </xf>
    <xf numFmtId="164" fontId="8" fillId="2" borderId="4" xfId="1" applyNumberFormat="1" applyFont="1" applyFill="1" applyBorder="1" applyAlignment="1">
      <alignment horizontal="centerContinuous" vertical="center"/>
    </xf>
    <xf numFmtId="164" fontId="8" fillId="2" borderId="10" xfId="1" applyNumberFormat="1" applyFont="1" applyFill="1" applyBorder="1" applyAlignment="1">
      <alignment horizontal="centerContinuous" vertical="center"/>
    </xf>
    <xf numFmtId="165" fontId="8" fillId="2" borderId="18" xfId="0" applyNumberFormat="1" applyFont="1" applyFill="1" applyBorder="1" applyAlignment="1">
      <alignment horizontal="centerContinuous" vertical="center"/>
    </xf>
    <xf numFmtId="10" fontId="8" fillId="7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Continuous" vertical="center"/>
    </xf>
    <xf numFmtId="165" fontId="8" fillId="2" borderId="1" xfId="0" applyNumberFormat="1" applyFont="1" applyFill="1" applyBorder="1" applyAlignment="1">
      <alignment horizontal="centerContinuous" vertical="center"/>
    </xf>
    <xf numFmtId="10" fontId="12" fillId="3" borderId="1" xfId="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12" fillId="3" borderId="1" xfId="1" applyNumberFormat="1" applyFont="1" applyFill="1" applyBorder="1" applyAlignment="1" applyProtection="1">
      <alignment horizontal="center" vertical="center"/>
      <protection locked="0"/>
    </xf>
    <xf numFmtId="10" fontId="12" fillId="0" borderId="1" xfId="0" applyNumberFormat="1" applyFont="1" applyBorder="1" applyAlignment="1" applyProtection="1">
      <alignment horizontal="center" vertical="center"/>
      <protection locked="0"/>
    </xf>
    <xf numFmtId="3" fontId="8" fillId="3" borderId="1" xfId="1" applyNumberFormat="1" applyFont="1" applyFill="1" applyBorder="1" applyAlignment="1">
      <alignment horizontal="left" vertical="center" wrapText="1" indent="2"/>
    </xf>
    <xf numFmtId="10" fontId="8" fillId="3" borderId="1" xfId="1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Continuous" vertical="center"/>
    </xf>
    <xf numFmtId="10" fontId="8" fillId="3" borderId="1" xfId="1" applyNumberFormat="1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Border="1" applyAlignment="1" applyProtection="1">
      <alignment horizontal="center" vertical="center"/>
      <protection locked="0"/>
    </xf>
    <xf numFmtId="10" fontId="8" fillId="0" borderId="1" xfId="0" applyNumberFormat="1" applyFont="1" applyBorder="1" applyAlignment="1">
      <alignment horizontal="center"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/>
    <xf numFmtId="10" fontId="8" fillId="3" borderId="4" xfId="1" applyNumberFormat="1" applyFont="1" applyFill="1" applyBorder="1" applyAlignment="1">
      <alignment horizontal="centerContinuous" vertical="center"/>
    </xf>
    <xf numFmtId="10" fontId="12" fillId="3" borderId="5" xfId="1" applyNumberFormat="1" applyFont="1" applyFill="1" applyBorder="1" applyAlignment="1">
      <alignment horizontal="centerContinuous" vertical="center"/>
    </xf>
    <xf numFmtId="10" fontId="12" fillId="3" borderId="9" xfId="1" applyNumberFormat="1" applyFont="1" applyFill="1" applyBorder="1" applyAlignment="1">
      <alignment horizontal="center" vertical="center"/>
    </xf>
    <xf numFmtId="10" fontId="12" fillId="0" borderId="11" xfId="0" applyNumberFormat="1" applyFont="1" applyBorder="1" applyAlignment="1">
      <alignment horizontal="center" vertical="center"/>
    </xf>
    <xf numFmtId="10" fontId="8" fillId="3" borderId="4" xfId="1" applyNumberFormat="1" applyFont="1" applyFill="1" applyBorder="1" applyAlignment="1">
      <alignment horizontal="center" vertical="center"/>
    </xf>
    <xf numFmtId="10" fontId="8" fillId="0" borderId="14" xfId="0" applyNumberFormat="1" applyFont="1" applyBorder="1" applyAlignment="1">
      <alignment horizontal="center" vertical="center"/>
    </xf>
    <xf numFmtId="10" fontId="8" fillId="3" borderId="4" xfId="1" applyNumberFormat="1" applyFont="1" applyFill="1" applyBorder="1" applyAlignment="1" applyProtection="1">
      <alignment horizontal="centerContinuous" vertical="center"/>
      <protection locked="0"/>
    </xf>
    <xf numFmtId="10" fontId="8" fillId="0" borderId="16" xfId="0" applyNumberFormat="1" applyFont="1" applyBorder="1" applyAlignment="1">
      <alignment horizontal="centerContinuous" vertical="center"/>
    </xf>
    <xf numFmtId="10" fontId="8" fillId="3" borderId="3" xfId="1" applyNumberFormat="1" applyFont="1" applyFill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166" fontId="12" fillId="0" borderId="15" xfId="0" applyNumberFormat="1" applyFont="1" applyBorder="1" applyAlignment="1">
      <alignment horizontal="center" vertical="center"/>
    </xf>
    <xf numFmtId="3" fontId="14" fillId="8" borderId="15" xfId="1" applyNumberFormat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3" fontId="10" fillId="3" borderId="11" xfId="1" applyNumberFormat="1" applyFont="1" applyFill="1" applyBorder="1" applyAlignment="1">
      <alignment horizontal="center" vertical="center"/>
    </xf>
    <xf numFmtId="3" fontId="10" fillId="3" borderId="6" xfId="1" applyNumberFormat="1" applyFont="1" applyFill="1" applyBorder="1" applyAlignment="1">
      <alignment horizontal="center" vertical="center"/>
    </xf>
    <xf numFmtId="3" fontId="10" fillId="3" borderId="2" xfId="1" applyNumberFormat="1" applyFont="1" applyFill="1" applyBorder="1" applyAlignment="1">
      <alignment horizontal="center" vertical="center"/>
    </xf>
    <xf numFmtId="10" fontId="12" fillId="3" borderId="15" xfId="1" applyNumberFormat="1" applyFont="1" applyFill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10" fontId="8" fillId="3" borderId="15" xfId="1" applyNumberFormat="1" applyFont="1" applyFill="1" applyBorder="1" applyAlignment="1">
      <alignment horizontal="center" vertical="center"/>
    </xf>
    <xf numFmtId="10" fontId="12" fillId="3" borderId="21" xfId="1" applyNumberFormat="1" applyFont="1" applyFill="1" applyBorder="1" applyAlignment="1">
      <alignment horizontal="center" vertical="center"/>
    </xf>
    <xf numFmtId="10" fontId="12" fillId="3" borderId="12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5 2" xfId="1" xr:uid="{E9A813AD-42EC-450C-8B12-F5CB1A98F6A7}"/>
    <cellStyle name="Porcentagem 4" xfId="2" xr:uid="{E2903023-4283-412C-8003-1BA6FD4C9C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66675</xdr:rowOff>
    </xdr:from>
    <xdr:to>
      <xdr:col>0</xdr:col>
      <xdr:colOff>1838325</xdr:colOff>
      <xdr:row>0</xdr:row>
      <xdr:rowOff>638175</xdr:rowOff>
    </xdr:to>
    <xdr:pic>
      <xdr:nvPicPr>
        <xdr:cNvPr id="1027" name="Imagem 2">
          <a:extLst>
            <a:ext uri="{FF2B5EF4-FFF2-40B4-BE49-F238E27FC236}">
              <a16:creationId xmlns:a16="http://schemas.microsoft.com/office/drawing/2014/main" id="{B2B55B44-2D39-6143-C072-9398B6709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6675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2066925</xdr:colOff>
      <xdr:row>0</xdr:row>
      <xdr:rowOff>66675</xdr:rowOff>
    </xdr:from>
    <xdr:to>
      <xdr:col>5</xdr:col>
      <xdr:colOff>1304925</xdr:colOff>
      <xdr:row>0</xdr:row>
      <xdr:rowOff>647700</xdr:rowOff>
    </xdr:to>
    <xdr:pic>
      <xdr:nvPicPr>
        <xdr:cNvPr id="1028" name="Imagem 4">
          <a:extLst>
            <a:ext uri="{FF2B5EF4-FFF2-40B4-BE49-F238E27FC236}">
              <a16:creationId xmlns:a16="http://schemas.microsoft.com/office/drawing/2014/main" id="{F67AC5C9-A084-1A84-AD26-AD12C9C49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6675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0</xdr:col>
      <xdr:colOff>1990725</xdr:colOff>
      <xdr:row>0</xdr:row>
      <xdr:rowOff>628650</xdr:rowOff>
    </xdr:to>
    <xdr:pic>
      <xdr:nvPicPr>
        <xdr:cNvPr id="2051" name="Imagem 3">
          <a:extLst>
            <a:ext uri="{FF2B5EF4-FFF2-40B4-BE49-F238E27FC236}">
              <a16:creationId xmlns:a16="http://schemas.microsoft.com/office/drawing/2014/main" id="{DC6B221E-B0C9-AA71-DF17-F41A927C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2219325</xdr:colOff>
      <xdr:row>0</xdr:row>
      <xdr:rowOff>57150</xdr:rowOff>
    </xdr:from>
    <xdr:to>
      <xdr:col>5</xdr:col>
      <xdr:colOff>1047750</xdr:colOff>
      <xdr:row>0</xdr:row>
      <xdr:rowOff>638175</xdr:rowOff>
    </xdr:to>
    <xdr:pic>
      <xdr:nvPicPr>
        <xdr:cNvPr id="2052" name="Imagem 4">
          <a:extLst>
            <a:ext uri="{FF2B5EF4-FFF2-40B4-BE49-F238E27FC236}">
              <a16:creationId xmlns:a16="http://schemas.microsoft.com/office/drawing/2014/main" id="{113BEEBC-503B-B341-A1AC-BFBBD7C5E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57150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0</xdr:row>
      <xdr:rowOff>76200</xdr:rowOff>
    </xdr:from>
    <xdr:to>
      <xdr:col>0</xdr:col>
      <xdr:colOff>2095500</xdr:colOff>
      <xdr:row>0</xdr:row>
      <xdr:rowOff>647700</xdr:rowOff>
    </xdr:to>
    <xdr:pic>
      <xdr:nvPicPr>
        <xdr:cNvPr id="3075" name="Imagem 3">
          <a:extLst>
            <a:ext uri="{FF2B5EF4-FFF2-40B4-BE49-F238E27FC236}">
              <a16:creationId xmlns:a16="http://schemas.microsoft.com/office/drawing/2014/main" id="{9D61EB6F-9EE5-4AE3-BFBC-8F247EAEE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6200"/>
          <a:ext cx="1724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2324100</xdr:colOff>
      <xdr:row>0</xdr:row>
      <xdr:rowOff>76200</xdr:rowOff>
    </xdr:from>
    <xdr:to>
      <xdr:col>6</xdr:col>
      <xdr:colOff>723900</xdr:colOff>
      <xdr:row>0</xdr:row>
      <xdr:rowOff>657225</xdr:rowOff>
    </xdr:to>
    <xdr:pic>
      <xdr:nvPicPr>
        <xdr:cNvPr id="3076" name="Imagem 4">
          <a:extLst>
            <a:ext uri="{FF2B5EF4-FFF2-40B4-BE49-F238E27FC236}">
              <a16:creationId xmlns:a16="http://schemas.microsoft.com/office/drawing/2014/main" id="{EB0C9396-E58A-8FE3-BAE0-76B3CB6E8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6200"/>
          <a:ext cx="5000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A3E3-18E0-4E18-AC6E-718079848FA3}">
  <sheetPr>
    <tabColor theme="7" tint="-0.499984740745262"/>
    <pageSetUpPr fitToPage="1"/>
  </sheetPr>
  <dimension ref="A1:U139"/>
  <sheetViews>
    <sheetView showGridLines="0" tabSelected="1" view="pageBreakPreview" zoomScaleNormal="100" zoomScaleSheetLayoutView="100" workbookViewId="0">
      <selection activeCell="A6" sqref="A6"/>
    </sheetView>
  </sheetViews>
  <sheetFormatPr defaultColWidth="8.7109375" defaultRowHeight="15" x14ac:dyDescent="0.25"/>
  <cols>
    <col min="1" max="1" width="65.7109375" style="53" customWidth="1"/>
    <col min="2" max="3" width="20.7109375" style="3" hidden="1" customWidth="1"/>
    <col min="4" max="4" width="20.7109375" style="3" customWidth="1"/>
    <col min="5" max="5" width="25.7109375" style="3" hidden="1" customWidth="1"/>
    <col min="6" max="6" width="25.7109375" style="3" customWidth="1"/>
    <col min="7" max="21" width="25.7109375" style="3" hidden="1" customWidth="1"/>
    <col min="22" max="16384" width="8.7109375" style="3"/>
  </cols>
  <sheetData>
    <row r="1" spans="1:21" s="2" customFormat="1" ht="54.95" customHeight="1" x14ac:dyDescent="0.25">
      <c r="A1" s="1"/>
    </row>
    <row r="2" spans="1:21" x14ac:dyDescent="0.2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1" x14ac:dyDescent="0.25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4"/>
    </row>
    <row r="4" spans="1:21" s="7" customFormat="1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e">
        <f t="shared" ref="G4:U4" ca="1" si="0">_xll.FIMMÊS(F4,0)+1</f>
        <v>#NAME?</v>
      </c>
      <c r="H4" s="6" t="e">
        <f t="shared" ca="1" si="0"/>
        <v>#NAME?</v>
      </c>
      <c r="I4" s="6" t="e">
        <f t="shared" ca="1" si="0"/>
        <v>#NAME?</v>
      </c>
      <c r="J4" s="6" t="e">
        <f t="shared" ca="1" si="0"/>
        <v>#NAME?</v>
      </c>
      <c r="K4" s="6" t="e">
        <f t="shared" ca="1" si="0"/>
        <v>#NAME?</v>
      </c>
      <c r="L4" s="6" t="e">
        <f t="shared" ca="1" si="0"/>
        <v>#NAME?</v>
      </c>
      <c r="M4" s="6" t="e">
        <f t="shared" ca="1" si="0"/>
        <v>#NAME?</v>
      </c>
      <c r="N4" s="6" t="e">
        <f t="shared" ca="1" si="0"/>
        <v>#NAME?</v>
      </c>
      <c r="O4" s="6" t="e">
        <f t="shared" ca="1" si="0"/>
        <v>#NAME?</v>
      </c>
      <c r="P4" s="6" t="e">
        <f t="shared" ca="1" si="0"/>
        <v>#NAME?</v>
      </c>
      <c r="Q4" s="6" t="e">
        <f t="shared" ca="1" si="0"/>
        <v>#NAME?</v>
      </c>
      <c r="R4" s="6" t="e">
        <f t="shared" ca="1" si="0"/>
        <v>#NAME?</v>
      </c>
      <c r="S4" s="6" t="e">
        <f t="shared" ca="1" si="0"/>
        <v>#NAME?</v>
      </c>
      <c r="T4" s="6" t="e">
        <f t="shared" ca="1" si="0"/>
        <v>#NAME?</v>
      </c>
      <c r="U4" s="6" t="e">
        <f t="shared" ca="1" si="0"/>
        <v>#NAME?</v>
      </c>
    </row>
    <row r="5" spans="1:21" s="10" customFormat="1" x14ac:dyDescent="0.25">
      <c r="A5" s="8" t="s">
        <v>6</v>
      </c>
      <c r="B5" s="9">
        <v>1961</v>
      </c>
      <c r="C5" s="9">
        <v>941</v>
      </c>
      <c r="D5" s="9">
        <f>D33</f>
        <v>2763</v>
      </c>
      <c r="E5" s="9">
        <f>E33</f>
        <v>3240</v>
      </c>
      <c r="F5" s="9">
        <v>3657</v>
      </c>
      <c r="G5" s="9">
        <f t="shared" ref="G5:T5" si="1">G33</f>
        <v>0</v>
      </c>
      <c r="H5" s="9">
        <f t="shared" si="1"/>
        <v>0</v>
      </c>
      <c r="I5" s="9">
        <f t="shared" si="1"/>
        <v>0</v>
      </c>
      <c r="J5" s="9">
        <f t="shared" si="1"/>
        <v>0</v>
      </c>
      <c r="K5" s="9">
        <f t="shared" si="1"/>
        <v>0</v>
      </c>
      <c r="L5" s="9">
        <f t="shared" si="1"/>
        <v>0</v>
      </c>
      <c r="M5" s="9">
        <f t="shared" si="1"/>
        <v>0</v>
      </c>
      <c r="N5" s="9">
        <f t="shared" si="1"/>
        <v>0</v>
      </c>
      <c r="O5" s="9">
        <f t="shared" si="1"/>
        <v>0</v>
      </c>
      <c r="P5" s="9">
        <f t="shared" si="1"/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0</v>
      </c>
      <c r="U5" s="9">
        <f>U33</f>
        <v>0</v>
      </c>
    </row>
    <row r="6" spans="1:21" s="10" customFormat="1" x14ac:dyDescent="0.25">
      <c r="A6" s="8" t="s">
        <v>7</v>
      </c>
      <c r="B6" s="9">
        <v>1898</v>
      </c>
      <c r="C6" s="9">
        <v>2222</v>
      </c>
      <c r="D6" s="9">
        <f>D42</f>
        <v>2674</v>
      </c>
      <c r="E6" s="9">
        <f>E42</f>
        <v>3142</v>
      </c>
      <c r="F6" s="9">
        <v>3283</v>
      </c>
      <c r="G6" s="9">
        <f t="shared" ref="G6:T6" si="2">G42</f>
        <v>0</v>
      </c>
      <c r="H6" s="9">
        <f t="shared" si="2"/>
        <v>0</v>
      </c>
      <c r="I6" s="9">
        <f t="shared" si="2"/>
        <v>0</v>
      </c>
      <c r="J6" s="9">
        <f t="shared" si="2"/>
        <v>0</v>
      </c>
      <c r="K6" s="9">
        <f t="shared" si="2"/>
        <v>0</v>
      </c>
      <c r="L6" s="9">
        <f t="shared" si="2"/>
        <v>0</v>
      </c>
      <c r="M6" s="9">
        <f t="shared" si="2"/>
        <v>0</v>
      </c>
      <c r="N6" s="9">
        <f t="shared" si="2"/>
        <v>0</v>
      </c>
      <c r="O6" s="9">
        <f t="shared" si="2"/>
        <v>0</v>
      </c>
      <c r="P6" s="9">
        <f t="shared" si="2"/>
        <v>0</v>
      </c>
      <c r="Q6" s="9">
        <f t="shared" si="2"/>
        <v>0</v>
      </c>
      <c r="R6" s="9">
        <f t="shared" si="2"/>
        <v>0</v>
      </c>
      <c r="S6" s="9">
        <f t="shared" si="2"/>
        <v>0</v>
      </c>
      <c r="T6" s="9">
        <f t="shared" si="2"/>
        <v>0</v>
      </c>
      <c r="U6" s="9">
        <f>U42</f>
        <v>0</v>
      </c>
    </row>
    <row r="7" spans="1:21" s="13" customFormat="1" x14ac:dyDescent="0.25">
      <c r="A7" s="11" t="s">
        <v>8</v>
      </c>
      <c r="B7" s="12">
        <f>SUM(B5:B6)</f>
        <v>3859</v>
      </c>
      <c r="C7" s="12">
        <f t="shared" ref="C7:U7" si="3">SUM(C5:C6)</f>
        <v>3163</v>
      </c>
      <c r="D7" s="12">
        <f t="shared" si="3"/>
        <v>5437</v>
      </c>
      <c r="E7" s="12">
        <f t="shared" si="3"/>
        <v>6382</v>
      </c>
      <c r="F7" s="12">
        <f t="shared" si="3"/>
        <v>6940</v>
      </c>
      <c r="G7" s="12">
        <f t="shared" si="3"/>
        <v>0</v>
      </c>
      <c r="H7" s="12">
        <f t="shared" si="3"/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12">
        <f t="shared" si="3"/>
        <v>0</v>
      </c>
      <c r="Q7" s="12">
        <f t="shared" si="3"/>
        <v>0</v>
      </c>
      <c r="R7" s="12">
        <f t="shared" si="3"/>
        <v>0</v>
      </c>
      <c r="S7" s="12">
        <f t="shared" si="3"/>
        <v>0</v>
      </c>
      <c r="T7" s="12">
        <f t="shared" si="3"/>
        <v>0</v>
      </c>
      <c r="U7" s="12">
        <f t="shared" si="3"/>
        <v>0</v>
      </c>
    </row>
    <row r="8" spans="1:21" ht="6.95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7" customFormat="1" x14ac:dyDescent="0.25">
      <c r="A9" s="4" t="s">
        <v>9</v>
      </c>
      <c r="B9" s="5" t="str">
        <f>B$4</f>
        <v>Meta Parcial</v>
      </c>
      <c r="C9" s="5" t="str">
        <f t="shared" ref="C9:U9" si="4">C$4</f>
        <v>10-31-jul-24</v>
      </c>
      <c r="D9" s="5" t="str">
        <f t="shared" si="4"/>
        <v>Meta Mensal</v>
      </c>
      <c r="E9" s="5">
        <f t="shared" si="4"/>
        <v>45505</v>
      </c>
      <c r="F9" s="5" t="e">
        <f t="shared" ca="1" si="4"/>
        <v>#NAME?</v>
      </c>
      <c r="G9" s="5" t="e">
        <f t="shared" ca="1" si="4"/>
        <v>#NAME?</v>
      </c>
      <c r="H9" s="5" t="e">
        <f t="shared" ca="1" si="4"/>
        <v>#NAME?</v>
      </c>
      <c r="I9" s="5" t="e">
        <f t="shared" ca="1" si="4"/>
        <v>#NAME?</v>
      </c>
      <c r="J9" s="5" t="e">
        <f t="shared" ca="1" si="4"/>
        <v>#NAME?</v>
      </c>
      <c r="K9" s="5" t="e">
        <f t="shared" ca="1" si="4"/>
        <v>#NAME?</v>
      </c>
      <c r="L9" s="5" t="e">
        <f t="shared" ca="1" si="4"/>
        <v>#NAME?</v>
      </c>
      <c r="M9" s="5" t="e">
        <f t="shared" ca="1" si="4"/>
        <v>#NAME?</v>
      </c>
      <c r="N9" s="5" t="e">
        <f t="shared" ca="1" si="4"/>
        <v>#NAME?</v>
      </c>
      <c r="O9" s="5" t="e">
        <f t="shared" ca="1" si="4"/>
        <v>#NAME?</v>
      </c>
      <c r="P9" s="5" t="e">
        <f t="shared" ca="1" si="4"/>
        <v>#NAME?</v>
      </c>
      <c r="Q9" s="5" t="e">
        <f t="shared" ca="1" si="4"/>
        <v>#NAME?</v>
      </c>
      <c r="R9" s="5" t="e">
        <f t="shared" ca="1" si="4"/>
        <v>#NAME?</v>
      </c>
      <c r="S9" s="5" t="e">
        <f t="shared" ca="1" si="4"/>
        <v>#NAME?</v>
      </c>
      <c r="T9" s="5" t="e">
        <f t="shared" ca="1" si="4"/>
        <v>#NAME?</v>
      </c>
      <c r="U9" s="5" t="e">
        <f t="shared" ca="1" si="4"/>
        <v>#NAME?</v>
      </c>
    </row>
    <row r="10" spans="1:21" s="10" customFormat="1" x14ac:dyDescent="0.2">
      <c r="A10" s="8" t="s">
        <v>10</v>
      </c>
      <c r="B10" s="145">
        <f>(D10/31)*22</f>
        <v>1960.8387096774193</v>
      </c>
      <c r="C10" s="17">
        <v>15</v>
      </c>
      <c r="D10" s="145">
        <v>2763</v>
      </c>
      <c r="E10" s="18">
        <v>54</v>
      </c>
      <c r="F10" s="9">
        <v>41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10" customFormat="1" x14ac:dyDescent="0.2">
      <c r="A11" s="8" t="s">
        <v>11</v>
      </c>
      <c r="B11" s="146"/>
      <c r="C11" s="19">
        <v>68</v>
      </c>
      <c r="D11" s="146"/>
      <c r="E11" s="20">
        <v>262</v>
      </c>
      <c r="F11" s="9">
        <v>228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x14ac:dyDescent="0.2">
      <c r="A12" s="8" t="s">
        <v>12</v>
      </c>
      <c r="B12" s="146"/>
      <c r="C12" s="19">
        <v>239</v>
      </c>
      <c r="D12" s="146"/>
      <c r="E12" s="20">
        <v>456</v>
      </c>
      <c r="F12" s="9">
        <v>119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s="10" customFormat="1" x14ac:dyDescent="0.2">
      <c r="A13" s="8" t="s">
        <v>13</v>
      </c>
      <c r="B13" s="146"/>
      <c r="C13" s="19">
        <v>0</v>
      </c>
      <c r="D13" s="146"/>
      <c r="E13" s="20">
        <v>102</v>
      </c>
      <c r="F13" s="9">
        <v>122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s="10" customFormat="1" x14ac:dyDescent="0.2">
      <c r="A14" s="8" t="s">
        <v>14</v>
      </c>
      <c r="B14" s="146"/>
      <c r="C14" s="19">
        <v>0</v>
      </c>
      <c r="D14" s="146"/>
      <c r="E14" s="20">
        <v>0</v>
      </c>
      <c r="F14" s="9">
        <v>256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s="10" customFormat="1" x14ac:dyDescent="0.2">
      <c r="A15" s="8" t="s">
        <v>15</v>
      </c>
      <c r="B15" s="146"/>
      <c r="C15" s="19">
        <v>36</v>
      </c>
      <c r="D15" s="146"/>
      <c r="E15" s="20">
        <v>132</v>
      </c>
      <c r="F15" s="9">
        <v>227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s="10" customFormat="1" x14ac:dyDescent="0.2">
      <c r="A16" s="8" t="s">
        <v>16</v>
      </c>
      <c r="B16" s="146"/>
      <c r="C16" s="19">
        <v>3</v>
      </c>
      <c r="D16" s="146"/>
      <c r="E16" s="20">
        <v>0</v>
      </c>
      <c r="F16" s="9">
        <v>0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s="10" customFormat="1" x14ac:dyDescent="0.2">
      <c r="A17" s="8" t="s">
        <v>17</v>
      </c>
      <c r="B17" s="146"/>
      <c r="C17" s="19">
        <v>131</v>
      </c>
      <c r="D17" s="146"/>
      <c r="E17" s="20">
        <v>283</v>
      </c>
      <c r="F17" s="9">
        <v>403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s="10" customFormat="1" x14ac:dyDescent="0.2">
      <c r="A18" s="8" t="s">
        <v>18</v>
      </c>
      <c r="B18" s="146"/>
      <c r="C18" s="19">
        <v>0</v>
      </c>
      <c r="D18" s="146"/>
      <c r="E18" s="20">
        <v>0</v>
      </c>
      <c r="F18" s="9">
        <v>0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s="10" customFormat="1" x14ac:dyDescent="0.2">
      <c r="A19" s="8" t="s">
        <v>19</v>
      </c>
      <c r="B19" s="146"/>
      <c r="C19" s="19">
        <v>0</v>
      </c>
      <c r="D19" s="146"/>
      <c r="E19" s="20">
        <v>0</v>
      </c>
      <c r="F19" s="9">
        <v>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s="10" customFormat="1" x14ac:dyDescent="0.2">
      <c r="A20" s="8" t="s">
        <v>20</v>
      </c>
      <c r="B20" s="146"/>
      <c r="C20" s="19">
        <v>20</v>
      </c>
      <c r="D20" s="146"/>
      <c r="E20" s="20">
        <v>74</v>
      </c>
      <c r="F20" s="9">
        <v>59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s="10" customFormat="1" x14ac:dyDescent="0.2">
      <c r="A21" s="8" t="s">
        <v>21</v>
      </c>
      <c r="B21" s="146"/>
      <c r="C21" s="19">
        <v>0</v>
      </c>
      <c r="D21" s="146"/>
      <c r="E21" s="20">
        <v>0</v>
      </c>
      <c r="F21" s="9">
        <v>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s="10" customFormat="1" x14ac:dyDescent="0.2">
      <c r="A22" s="8" t="s">
        <v>22</v>
      </c>
      <c r="B22" s="146"/>
      <c r="C22" s="19">
        <v>69</v>
      </c>
      <c r="D22" s="146"/>
      <c r="E22" s="20">
        <v>432</v>
      </c>
      <c r="F22" s="9">
        <v>650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s="10" customFormat="1" x14ac:dyDescent="0.2">
      <c r="A23" s="8" t="s">
        <v>23</v>
      </c>
      <c r="B23" s="146"/>
      <c r="C23" s="19">
        <v>0</v>
      </c>
      <c r="D23" s="146"/>
      <c r="E23" s="20">
        <v>112</v>
      </c>
      <c r="F23" s="9">
        <v>115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s="10" customFormat="1" x14ac:dyDescent="0.2">
      <c r="A24" s="8" t="s">
        <v>24</v>
      </c>
      <c r="B24" s="146"/>
      <c r="C24" s="19">
        <v>73</v>
      </c>
      <c r="D24" s="146"/>
      <c r="E24" s="18">
        <v>28</v>
      </c>
      <c r="F24" s="9">
        <v>111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s="10" customFormat="1" x14ac:dyDescent="0.2">
      <c r="A25" s="8" t="s">
        <v>25</v>
      </c>
      <c r="B25" s="146"/>
      <c r="C25" s="19">
        <v>134</v>
      </c>
      <c r="D25" s="146"/>
      <c r="E25" s="18">
        <v>343</v>
      </c>
      <c r="F25" s="9">
        <v>242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s="10" customFormat="1" x14ac:dyDescent="0.2">
      <c r="A26" s="8" t="s">
        <v>26</v>
      </c>
      <c r="B26" s="146"/>
      <c r="C26" s="19">
        <v>0</v>
      </c>
      <c r="D26" s="146"/>
      <c r="E26" s="20">
        <v>548</v>
      </c>
      <c r="F26" s="9">
        <v>669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s="10" customFormat="1" x14ac:dyDescent="0.2">
      <c r="A27" s="8" t="s">
        <v>27</v>
      </c>
      <c r="B27" s="146"/>
      <c r="C27" s="19">
        <v>0</v>
      </c>
      <c r="D27" s="146"/>
      <c r="E27" s="20">
        <v>192</v>
      </c>
      <c r="F27" s="9">
        <v>126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s="10" customFormat="1" x14ac:dyDescent="0.2">
      <c r="A28" s="8" t="s">
        <v>28</v>
      </c>
      <c r="B28" s="146"/>
      <c r="C28" s="19">
        <v>0</v>
      </c>
      <c r="D28" s="146"/>
      <c r="E28" s="18">
        <v>114</v>
      </c>
      <c r="F28" s="9">
        <v>96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s="10" customFormat="1" x14ac:dyDescent="0.2">
      <c r="A29" s="8" t="s">
        <v>29</v>
      </c>
      <c r="B29" s="146"/>
      <c r="C29" s="19">
        <v>30</v>
      </c>
      <c r="D29" s="146"/>
      <c r="E29" s="21">
        <v>0</v>
      </c>
      <c r="F29" s="9">
        <v>0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s="10" customFormat="1" x14ac:dyDescent="0.2">
      <c r="A30" s="8" t="s">
        <v>30</v>
      </c>
      <c r="B30" s="146"/>
      <c r="C30" s="19">
        <v>75</v>
      </c>
      <c r="D30" s="146"/>
      <c r="E30" s="21">
        <v>14</v>
      </c>
      <c r="F30" s="9">
        <v>94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s="10" customFormat="1" x14ac:dyDescent="0.2">
      <c r="A31" s="8" t="s">
        <v>31</v>
      </c>
      <c r="B31" s="146"/>
      <c r="C31" s="19">
        <v>0</v>
      </c>
      <c r="D31" s="146"/>
      <c r="E31" s="21">
        <v>0</v>
      </c>
      <c r="F31" s="9">
        <v>0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s="10" customFormat="1" x14ac:dyDescent="0.2">
      <c r="A32" s="8" t="s">
        <v>32</v>
      </c>
      <c r="B32" s="147"/>
      <c r="C32" s="19">
        <v>48</v>
      </c>
      <c r="D32" s="147"/>
      <c r="E32" s="21">
        <v>94</v>
      </c>
      <c r="F32" s="9">
        <v>99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s="13" customFormat="1" x14ac:dyDescent="0.25">
      <c r="A33" s="11" t="s">
        <v>8</v>
      </c>
      <c r="B33" s="12">
        <f>SUM(B10:B32)</f>
        <v>1960.8387096774193</v>
      </c>
      <c r="C33" s="12">
        <f t="shared" ref="C33:U33" si="5">SUM(C10:C32)</f>
        <v>941</v>
      </c>
      <c r="D33" s="12">
        <f t="shared" si="5"/>
        <v>2763</v>
      </c>
      <c r="E33" s="12">
        <f t="shared" si="5"/>
        <v>3240</v>
      </c>
      <c r="F33" s="12">
        <f t="shared" si="5"/>
        <v>3657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</row>
    <row r="34" spans="1:21" ht="6.95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7" customFormat="1" x14ac:dyDescent="0.25">
      <c r="A35" s="4" t="s">
        <v>33</v>
      </c>
      <c r="B35" s="5" t="str">
        <f>B$4</f>
        <v>Meta Parcial</v>
      </c>
      <c r="C35" s="5" t="str">
        <f t="shared" ref="C35:U35" si="6">C$4</f>
        <v>10-31-jul-24</v>
      </c>
      <c r="D35" s="5" t="str">
        <f t="shared" si="6"/>
        <v>Meta Mensal</v>
      </c>
      <c r="E35" s="5">
        <f t="shared" si="6"/>
        <v>45505</v>
      </c>
      <c r="F35" s="5" t="e">
        <f t="shared" ca="1" si="6"/>
        <v>#NAME?</v>
      </c>
      <c r="G35" s="5" t="e">
        <f t="shared" ca="1" si="6"/>
        <v>#NAME?</v>
      </c>
      <c r="H35" s="5" t="e">
        <f t="shared" ca="1" si="6"/>
        <v>#NAME?</v>
      </c>
      <c r="I35" s="5" t="e">
        <f t="shared" ca="1" si="6"/>
        <v>#NAME?</v>
      </c>
      <c r="J35" s="5" t="e">
        <f t="shared" ca="1" si="6"/>
        <v>#NAME?</v>
      </c>
      <c r="K35" s="5" t="e">
        <f t="shared" ca="1" si="6"/>
        <v>#NAME?</v>
      </c>
      <c r="L35" s="5" t="e">
        <f t="shared" ca="1" si="6"/>
        <v>#NAME?</v>
      </c>
      <c r="M35" s="5" t="e">
        <f t="shared" ca="1" si="6"/>
        <v>#NAME?</v>
      </c>
      <c r="N35" s="5" t="e">
        <f t="shared" ca="1" si="6"/>
        <v>#NAME?</v>
      </c>
      <c r="O35" s="5" t="e">
        <f t="shared" ca="1" si="6"/>
        <v>#NAME?</v>
      </c>
      <c r="P35" s="5" t="e">
        <f t="shared" ca="1" si="6"/>
        <v>#NAME?</v>
      </c>
      <c r="Q35" s="5" t="e">
        <f t="shared" ca="1" si="6"/>
        <v>#NAME?</v>
      </c>
      <c r="R35" s="5" t="e">
        <f t="shared" ca="1" si="6"/>
        <v>#NAME?</v>
      </c>
      <c r="S35" s="5" t="e">
        <f t="shared" ca="1" si="6"/>
        <v>#NAME?</v>
      </c>
      <c r="T35" s="5" t="e">
        <f t="shared" ca="1" si="6"/>
        <v>#NAME?</v>
      </c>
      <c r="U35" s="5" t="e">
        <f t="shared" ca="1" si="6"/>
        <v>#NAME?</v>
      </c>
    </row>
    <row r="36" spans="1:21" s="10" customFormat="1" x14ac:dyDescent="0.25">
      <c r="A36" s="8" t="s">
        <v>34</v>
      </c>
      <c r="B36" s="145">
        <f>(D36/31)*22</f>
        <v>1897.6774193548388</v>
      </c>
      <c r="C36" s="22">
        <v>672</v>
      </c>
      <c r="D36" s="145">
        <v>2674</v>
      </c>
      <c r="E36" s="21">
        <v>711</v>
      </c>
      <c r="F36" s="9">
        <v>702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s="10" customFormat="1" x14ac:dyDescent="0.25">
      <c r="A37" s="8" t="s">
        <v>35</v>
      </c>
      <c r="B37" s="146"/>
      <c r="C37" s="22">
        <v>158</v>
      </c>
      <c r="D37" s="146"/>
      <c r="E37" s="21">
        <v>272</v>
      </c>
      <c r="F37" s="9">
        <v>282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s="10" customFormat="1" x14ac:dyDescent="0.25">
      <c r="A38" s="8" t="s">
        <v>36</v>
      </c>
      <c r="B38" s="146"/>
      <c r="C38" s="22">
        <v>804</v>
      </c>
      <c r="D38" s="146"/>
      <c r="E38" s="21">
        <v>1361</v>
      </c>
      <c r="F38" s="9">
        <v>1415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s="10" customFormat="1" x14ac:dyDescent="0.25">
      <c r="A39" s="8" t="s">
        <v>37</v>
      </c>
      <c r="B39" s="146"/>
      <c r="C39" s="9">
        <v>0</v>
      </c>
      <c r="D39" s="146"/>
      <c r="E39" s="21">
        <v>0</v>
      </c>
      <c r="F39" s="9">
        <v>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s="10" customFormat="1" x14ac:dyDescent="0.25">
      <c r="A40" s="8" t="s">
        <v>38</v>
      </c>
      <c r="B40" s="146"/>
      <c r="C40" s="9">
        <v>309</v>
      </c>
      <c r="D40" s="146"/>
      <c r="E40" s="21">
        <v>383</v>
      </c>
      <c r="F40" s="9">
        <v>443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s="10" customFormat="1" x14ac:dyDescent="0.25">
      <c r="A41" s="8" t="s">
        <v>39</v>
      </c>
      <c r="B41" s="147"/>
      <c r="C41" s="9">
        <v>279</v>
      </c>
      <c r="D41" s="147"/>
      <c r="E41" s="21">
        <v>415</v>
      </c>
      <c r="F41" s="9">
        <v>441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s="13" customFormat="1" x14ac:dyDescent="0.25">
      <c r="A42" s="11" t="s">
        <v>8</v>
      </c>
      <c r="B42" s="12">
        <f>SUM(B36:B41)</f>
        <v>1897.6774193548388</v>
      </c>
      <c r="C42" s="12">
        <f t="shared" ref="C42:U42" si="7">SUM(C36:C41)</f>
        <v>2222</v>
      </c>
      <c r="D42" s="12">
        <f t="shared" si="7"/>
        <v>2674</v>
      </c>
      <c r="E42" s="12">
        <f t="shared" si="7"/>
        <v>3142</v>
      </c>
      <c r="F42" s="12">
        <f t="shared" si="7"/>
        <v>3283</v>
      </c>
      <c r="G42" s="12">
        <f t="shared" si="7"/>
        <v>0</v>
      </c>
      <c r="H42" s="12">
        <f t="shared" si="7"/>
        <v>0</v>
      </c>
      <c r="I42" s="12">
        <f t="shared" si="7"/>
        <v>0</v>
      </c>
      <c r="J42" s="12">
        <f t="shared" si="7"/>
        <v>0</v>
      </c>
      <c r="K42" s="12">
        <f t="shared" si="7"/>
        <v>0</v>
      </c>
      <c r="L42" s="12">
        <f t="shared" si="7"/>
        <v>0</v>
      </c>
      <c r="M42" s="12">
        <f t="shared" si="7"/>
        <v>0</v>
      </c>
      <c r="N42" s="12">
        <f t="shared" si="7"/>
        <v>0</v>
      </c>
      <c r="O42" s="12">
        <f t="shared" si="7"/>
        <v>0</v>
      </c>
      <c r="P42" s="12">
        <f t="shared" si="7"/>
        <v>0</v>
      </c>
      <c r="Q42" s="12">
        <f t="shared" si="7"/>
        <v>0</v>
      </c>
      <c r="R42" s="12">
        <f t="shared" si="7"/>
        <v>0</v>
      </c>
      <c r="S42" s="12">
        <f t="shared" si="7"/>
        <v>0</v>
      </c>
      <c r="T42" s="12">
        <f t="shared" si="7"/>
        <v>0</v>
      </c>
      <c r="U42" s="12">
        <f t="shared" si="7"/>
        <v>0</v>
      </c>
    </row>
    <row r="43" spans="1:21" ht="6.95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7" customFormat="1" x14ac:dyDescent="0.25">
      <c r="A44" s="23" t="s">
        <v>40</v>
      </c>
      <c r="B44" s="24"/>
      <c r="C44" s="5" t="str">
        <f t="shared" ref="C44:U44" si="8">C$4</f>
        <v>10-31-jul-24</v>
      </c>
      <c r="D44" s="24"/>
      <c r="E44" s="5">
        <f t="shared" si="8"/>
        <v>45505</v>
      </c>
      <c r="F44" s="5" t="e">
        <f t="shared" ca="1" si="8"/>
        <v>#NAME?</v>
      </c>
      <c r="G44" s="5" t="e">
        <f t="shared" ca="1" si="8"/>
        <v>#NAME?</v>
      </c>
      <c r="H44" s="5" t="e">
        <f t="shared" ca="1" si="8"/>
        <v>#NAME?</v>
      </c>
      <c r="I44" s="5" t="e">
        <f t="shared" ca="1" si="8"/>
        <v>#NAME?</v>
      </c>
      <c r="J44" s="5" t="e">
        <f t="shared" ca="1" si="8"/>
        <v>#NAME?</v>
      </c>
      <c r="K44" s="5" t="e">
        <f t="shared" ca="1" si="8"/>
        <v>#NAME?</v>
      </c>
      <c r="L44" s="5" t="e">
        <f t="shared" ca="1" si="8"/>
        <v>#NAME?</v>
      </c>
      <c r="M44" s="5" t="e">
        <f t="shared" ca="1" si="8"/>
        <v>#NAME?</v>
      </c>
      <c r="N44" s="5" t="e">
        <f t="shared" ca="1" si="8"/>
        <v>#NAME?</v>
      </c>
      <c r="O44" s="5" t="e">
        <f t="shared" ca="1" si="8"/>
        <v>#NAME?</v>
      </c>
      <c r="P44" s="5" t="e">
        <f t="shared" ca="1" si="8"/>
        <v>#NAME?</v>
      </c>
      <c r="Q44" s="5" t="e">
        <f t="shared" ca="1" si="8"/>
        <v>#NAME?</v>
      </c>
      <c r="R44" s="5" t="e">
        <f t="shared" ca="1" si="8"/>
        <v>#NAME?</v>
      </c>
      <c r="S44" s="5" t="e">
        <f t="shared" ca="1" si="8"/>
        <v>#NAME?</v>
      </c>
      <c r="T44" s="5" t="e">
        <f t="shared" ca="1" si="8"/>
        <v>#NAME?</v>
      </c>
      <c r="U44" s="5" t="e">
        <f t="shared" ca="1" si="8"/>
        <v>#NAME?</v>
      </c>
    </row>
    <row r="45" spans="1:21" s="10" customFormat="1" x14ac:dyDescent="0.25">
      <c r="A45" s="25" t="s">
        <v>41</v>
      </c>
      <c r="B45" s="26"/>
      <c r="C45" s="9">
        <v>1280</v>
      </c>
      <c r="D45" s="26"/>
      <c r="E45" s="21">
        <v>3574</v>
      </c>
      <c r="F45" s="9">
        <v>3654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s="10" customFormat="1" x14ac:dyDescent="0.25">
      <c r="A46" s="25" t="s">
        <v>42</v>
      </c>
      <c r="B46" s="26"/>
      <c r="C46" s="9">
        <v>664</v>
      </c>
      <c r="D46" s="26"/>
      <c r="E46" s="21">
        <v>634</v>
      </c>
      <c r="F46" s="9">
        <v>720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s="13" customFormat="1" x14ac:dyDescent="0.25">
      <c r="A47" s="27" t="s">
        <v>8</v>
      </c>
      <c r="B47" s="28"/>
      <c r="C47" s="12">
        <f>SUM(C45:C46)</f>
        <v>1944</v>
      </c>
      <c r="D47" s="28"/>
      <c r="E47" s="12">
        <f t="shared" ref="E47:U47" si="9">SUM(E45:E46)</f>
        <v>4208</v>
      </c>
      <c r="F47" s="12">
        <f t="shared" si="9"/>
        <v>4374</v>
      </c>
      <c r="G47" s="12">
        <f t="shared" si="9"/>
        <v>0</v>
      </c>
      <c r="H47" s="12">
        <f t="shared" si="9"/>
        <v>0</v>
      </c>
      <c r="I47" s="12">
        <f t="shared" si="9"/>
        <v>0</v>
      </c>
      <c r="J47" s="12">
        <f t="shared" si="9"/>
        <v>0</v>
      </c>
      <c r="K47" s="12">
        <f t="shared" si="9"/>
        <v>0</v>
      </c>
      <c r="L47" s="12">
        <f t="shared" si="9"/>
        <v>0</v>
      </c>
      <c r="M47" s="12">
        <f t="shared" si="9"/>
        <v>0</v>
      </c>
      <c r="N47" s="12">
        <f t="shared" si="9"/>
        <v>0</v>
      </c>
      <c r="O47" s="12">
        <f t="shared" si="9"/>
        <v>0</v>
      </c>
      <c r="P47" s="12">
        <f t="shared" si="9"/>
        <v>0</v>
      </c>
      <c r="Q47" s="12">
        <f t="shared" si="9"/>
        <v>0</v>
      </c>
      <c r="R47" s="12">
        <f t="shared" si="9"/>
        <v>0</v>
      </c>
      <c r="S47" s="12">
        <f t="shared" si="9"/>
        <v>0</v>
      </c>
      <c r="T47" s="12">
        <f t="shared" si="9"/>
        <v>0</v>
      </c>
      <c r="U47" s="12">
        <f t="shared" si="9"/>
        <v>0</v>
      </c>
    </row>
    <row r="48" spans="1:21" ht="6.95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s="7" customFormat="1" x14ac:dyDescent="0.25">
      <c r="A49" s="29" t="s">
        <v>43</v>
      </c>
      <c r="B49" s="24"/>
      <c r="C49" s="30" t="str">
        <f t="shared" ref="C49:U49" si="10">C$4</f>
        <v>10-31-jul-24</v>
      </c>
      <c r="D49" s="31"/>
      <c r="E49" s="30">
        <f t="shared" si="10"/>
        <v>45505</v>
      </c>
      <c r="F49" s="5" t="e">
        <f t="shared" ca="1" si="10"/>
        <v>#NAME?</v>
      </c>
      <c r="G49" s="5" t="e">
        <f t="shared" ca="1" si="10"/>
        <v>#NAME?</v>
      </c>
      <c r="H49" s="5" t="e">
        <f t="shared" ca="1" si="10"/>
        <v>#NAME?</v>
      </c>
      <c r="I49" s="5" t="e">
        <f t="shared" ca="1" si="10"/>
        <v>#NAME?</v>
      </c>
      <c r="J49" s="5" t="e">
        <f t="shared" ca="1" si="10"/>
        <v>#NAME?</v>
      </c>
      <c r="K49" s="5" t="e">
        <f t="shared" ca="1" si="10"/>
        <v>#NAME?</v>
      </c>
      <c r="L49" s="5" t="e">
        <f t="shared" ca="1" si="10"/>
        <v>#NAME?</v>
      </c>
      <c r="M49" s="5" t="e">
        <f t="shared" ca="1" si="10"/>
        <v>#NAME?</v>
      </c>
      <c r="N49" s="5" t="e">
        <f t="shared" ca="1" si="10"/>
        <v>#NAME?</v>
      </c>
      <c r="O49" s="5" t="e">
        <f t="shared" ca="1" si="10"/>
        <v>#NAME?</v>
      </c>
      <c r="P49" s="5" t="e">
        <f t="shared" ca="1" si="10"/>
        <v>#NAME?</v>
      </c>
      <c r="Q49" s="5" t="e">
        <f t="shared" ca="1" si="10"/>
        <v>#NAME?</v>
      </c>
      <c r="R49" s="5" t="e">
        <f t="shared" ca="1" si="10"/>
        <v>#NAME?</v>
      </c>
      <c r="S49" s="5" t="e">
        <f t="shared" ca="1" si="10"/>
        <v>#NAME?</v>
      </c>
      <c r="T49" s="5" t="e">
        <f t="shared" ca="1" si="10"/>
        <v>#NAME?</v>
      </c>
      <c r="U49" s="5" t="e">
        <f t="shared" ca="1" si="10"/>
        <v>#NAME?</v>
      </c>
    </row>
    <row r="50" spans="1:21" s="10" customFormat="1" x14ac:dyDescent="0.2">
      <c r="A50" s="25" t="s">
        <v>44</v>
      </c>
      <c r="B50" s="32"/>
      <c r="C50" s="33">
        <v>11</v>
      </c>
      <c r="D50" s="34"/>
      <c r="E50" s="35">
        <v>40</v>
      </c>
      <c r="F50" s="36">
        <v>24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s="10" customFormat="1" x14ac:dyDescent="0.2">
      <c r="A51" s="25" t="s">
        <v>45</v>
      </c>
      <c r="B51" s="32"/>
      <c r="C51" s="33">
        <v>54</v>
      </c>
      <c r="D51" s="34"/>
      <c r="E51" s="35">
        <v>90</v>
      </c>
      <c r="F51" s="36">
        <v>97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s="10" customFormat="1" x14ac:dyDescent="0.2">
      <c r="A52" s="25" t="s">
        <v>46</v>
      </c>
      <c r="B52" s="37"/>
      <c r="C52" s="33">
        <v>146</v>
      </c>
      <c r="D52" s="34"/>
      <c r="E52" s="35">
        <v>193</v>
      </c>
      <c r="F52" s="36">
        <v>190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s="10" customFormat="1" x14ac:dyDescent="0.2">
      <c r="A53" s="25" t="s">
        <v>47</v>
      </c>
      <c r="B53" s="32"/>
      <c r="C53" s="33">
        <v>32</v>
      </c>
      <c r="D53" s="34"/>
      <c r="E53" s="35">
        <v>24</v>
      </c>
      <c r="F53" s="36">
        <v>51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s="10" customFormat="1" x14ac:dyDescent="0.2">
      <c r="A54" s="25" t="s">
        <v>48</v>
      </c>
      <c r="B54" s="32"/>
      <c r="C54" s="33">
        <v>294</v>
      </c>
      <c r="D54" s="34"/>
      <c r="E54" s="35">
        <v>548</v>
      </c>
      <c r="F54" s="36">
        <v>576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s="10" customFormat="1" x14ac:dyDescent="0.2">
      <c r="A55" s="25" t="s">
        <v>49</v>
      </c>
      <c r="B55" s="32"/>
      <c r="C55" s="33">
        <v>30</v>
      </c>
      <c r="D55" s="34"/>
      <c r="E55" s="35">
        <v>34</v>
      </c>
      <c r="F55" s="36">
        <v>49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s="10" customFormat="1" x14ac:dyDescent="0.25">
      <c r="A56" s="25" t="s">
        <v>50</v>
      </c>
      <c r="B56" s="32"/>
      <c r="C56" s="38" t="s">
        <v>51</v>
      </c>
      <c r="D56" s="39"/>
      <c r="E56" s="40">
        <v>0</v>
      </c>
      <c r="F56" s="36">
        <v>0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s="13" customFormat="1" x14ac:dyDescent="0.25">
      <c r="A57" s="27" t="s">
        <v>8</v>
      </c>
      <c r="B57" s="28"/>
      <c r="C57" s="41">
        <f>SUM(C50:C56)</f>
        <v>567</v>
      </c>
      <c r="D57" s="42"/>
      <c r="E57" s="41">
        <f t="shared" ref="E57:U57" si="11">SUM(E50:E56)</f>
        <v>929</v>
      </c>
      <c r="F57" s="12">
        <f t="shared" si="11"/>
        <v>987</v>
      </c>
      <c r="G57" s="12">
        <f t="shared" si="11"/>
        <v>0</v>
      </c>
      <c r="H57" s="12">
        <f t="shared" si="11"/>
        <v>0</v>
      </c>
      <c r="I57" s="12">
        <f t="shared" si="11"/>
        <v>0</v>
      </c>
      <c r="J57" s="12">
        <f t="shared" si="11"/>
        <v>0</v>
      </c>
      <c r="K57" s="12">
        <f t="shared" si="11"/>
        <v>0</v>
      </c>
      <c r="L57" s="12">
        <f t="shared" si="11"/>
        <v>0</v>
      </c>
      <c r="M57" s="12">
        <f t="shared" si="11"/>
        <v>0</v>
      </c>
      <c r="N57" s="12">
        <f t="shared" si="11"/>
        <v>0</v>
      </c>
      <c r="O57" s="12">
        <f t="shared" si="11"/>
        <v>0</v>
      </c>
      <c r="P57" s="12">
        <f t="shared" si="11"/>
        <v>0</v>
      </c>
      <c r="Q57" s="12">
        <f t="shared" si="11"/>
        <v>0</v>
      </c>
      <c r="R57" s="12">
        <f t="shared" si="11"/>
        <v>0</v>
      </c>
      <c r="S57" s="12">
        <f t="shared" si="11"/>
        <v>0</v>
      </c>
      <c r="T57" s="12">
        <f t="shared" si="11"/>
        <v>0</v>
      </c>
      <c r="U57" s="12">
        <f t="shared" si="11"/>
        <v>0</v>
      </c>
    </row>
    <row r="58" spans="1:21" ht="6.95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s="7" customFormat="1" x14ac:dyDescent="0.25">
      <c r="A59" s="43" t="s">
        <v>52</v>
      </c>
      <c r="B59" s="5" t="str">
        <f>B$4</f>
        <v>Meta Parcial</v>
      </c>
      <c r="C59" s="5" t="str">
        <f t="shared" ref="C59:U59" si="12">C$4</f>
        <v>10-31-jul-24</v>
      </c>
      <c r="D59" s="5" t="str">
        <f t="shared" si="12"/>
        <v>Meta Mensal</v>
      </c>
      <c r="E59" s="5">
        <f t="shared" si="12"/>
        <v>45505</v>
      </c>
      <c r="F59" s="5" t="e">
        <f t="shared" ca="1" si="12"/>
        <v>#NAME?</v>
      </c>
      <c r="G59" s="5" t="e">
        <f t="shared" ca="1" si="12"/>
        <v>#NAME?</v>
      </c>
      <c r="H59" s="5" t="e">
        <f t="shared" ca="1" si="12"/>
        <v>#NAME?</v>
      </c>
      <c r="I59" s="5" t="e">
        <f t="shared" ca="1" si="12"/>
        <v>#NAME?</v>
      </c>
      <c r="J59" s="5" t="e">
        <f t="shared" ca="1" si="12"/>
        <v>#NAME?</v>
      </c>
      <c r="K59" s="5" t="e">
        <f t="shared" ca="1" si="12"/>
        <v>#NAME?</v>
      </c>
      <c r="L59" s="5" t="e">
        <f t="shared" ca="1" si="12"/>
        <v>#NAME?</v>
      </c>
      <c r="M59" s="5" t="e">
        <f t="shared" ca="1" si="12"/>
        <v>#NAME?</v>
      </c>
      <c r="N59" s="5" t="e">
        <f t="shared" ca="1" si="12"/>
        <v>#NAME?</v>
      </c>
      <c r="O59" s="5" t="e">
        <f t="shared" ca="1" si="12"/>
        <v>#NAME?</v>
      </c>
      <c r="P59" s="5" t="e">
        <f t="shared" ca="1" si="12"/>
        <v>#NAME?</v>
      </c>
      <c r="Q59" s="5" t="e">
        <f t="shared" ca="1" si="12"/>
        <v>#NAME?</v>
      </c>
      <c r="R59" s="5" t="e">
        <f t="shared" ca="1" si="12"/>
        <v>#NAME?</v>
      </c>
      <c r="S59" s="5" t="e">
        <f t="shared" ca="1" si="12"/>
        <v>#NAME?</v>
      </c>
      <c r="T59" s="5" t="e">
        <f t="shared" ca="1" si="12"/>
        <v>#NAME?</v>
      </c>
      <c r="U59" s="5" t="e">
        <f t="shared" ca="1" si="12"/>
        <v>#NAME?</v>
      </c>
    </row>
    <row r="60" spans="1:21" s="10" customFormat="1" x14ac:dyDescent="0.25">
      <c r="A60" s="8" t="s">
        <v>53</v>
      </c>
      <c r="B60" s="44" t="s">
        <v>54</v>
      </c>
      <c r="C60" s="45">
        <f>IFERROR((C61/C62),"-")</f>
        <v>4.9405878674171358E-2</v>
      </c>
      <c r="D60" s="44" t="s">
        <v>54</v>
      </c>
      <c r="E60" s="45">
        <f t="shared" ref="E60:U60" si="13">IFERROR((E61/E62),"-")</f>
        <v>5.893824485373781E-2</v>
      </c>
      <c r="F60" s="45">
        <f t="shared" si="13"/>
        <v>5.7061918251719954E-2</v>
      </c>
      <c r="G60" s="45" t="str">
        <f t="shared" si="13"/>
        <v>-</v>
      </c>
      <c r="H60" s="45" t="str">
        <f t="shared" si="13"/>
        <v>-</v>
      </c>
      <c r="I60" s="45" t="str">
        <f t="shared" si="13"/>
        <v>-</v>
      </c>
      <c r="J60" s="45" t="str">
        <f t="shared" si="13"/>
        <v>-</v>
      </c>
      <c r="K60" s="45" t="str">
        <f t="shared" si="13"/>
        <v>-</v>
      </c>
      <c r="L60" s="45" t="str">
        <f t="shared" si="13"/>
        <v>-</v>
      </c>
      <c r="M60" s="45" t="str">
        <f t="shared" si="13"/>
        <v>-</v>
      </c>
      <c r="N60" s="45" t="str">
        <f t="shared" si="13"/>
        <v>-</v>
      </c>
      <c r="O60" s="45" t="str">
        <f t="shared" si="13"/>
        <v>-</v>
      </c>
      <c r="P60" s="45" t="str">
        <f t="shared" si="13"/>
        <v>-</v>
      </c>
      <c r="Q60" s="45" t="str">
        <f t="shared" si="13"/>
        <v>-</v>
      </c>
      <c r="R60" s="45" t="str">
        <f t="shared" si="13"/>
        <v>-</v>
      </c>
      <c r="S60" s="45" t="str">
        <f t="shared" si="13"/>
        <v>-</v>
      </c>
      <c r="T60" s="45" t="str">
        <f t="shared" si="13"/>
        <v>-</v>
      </c>
      <c r="U60" s="45" t="str">
        <f t="shared" si="13"/>
        <v>-</v>
      </c>
    </row>
    <row r="61" spans="1:21" s="10" customFormat="1" x14ac:dyDescent="0.25">
      <c r="A61" s="46" t="s">
        <v>55</v>
      </c>
      <c r="B61" s="44"/>
      <c r="C61" s="47">
        <v>158</v>
      </c>
      <c r="D61" s="44" t="s">
        <v>51</v>
      </c>
      <c r="E61" s="48">
        <v>272</v>
      </c>
      <c r="F61" s="47">
        <v>282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</row>
    <row r="62" spans="1:21" s="10" customFormat="1" x14ac:dyDescent="0.25">
      <c r="A62" s="46" t="s">
        <v>56</v>
      </c>
      <c r="B62" s="44"/>
      <c r="C62" s="47">
        <v>3198</v>
      </c>
      <c r="D62" s="44" t="s">
        <v>51</v>
      </c>
      <c r="E62" s="48">
        <v>4615</v>
      </c>
      <c r="F62" s="47">
        <v>4942</v>
      </c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</row>
    <row r="63" spans="1:21" ht="6.95" customHeight="1" x14ac:dyDescent="0.25">
      <c r="A63" s="49"/>
      <c r="B63" s="50"/>
      <c r="C63" s="50"/>
      <c r="D63" s="50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</row>
    <row r="64" spans="1:21" s="7" customFormat="1" x14ac:dyDescent="0.25">
      <c r="A64" s="43" t="s">
        <v>57</v>
      </c>
      <c r="B64" s="5" t="str">
        <f>B$4</f>
        <v>Meta Parcial</v>
      </c>
      <c r="C64" s="5" t="str">
        <f t="shared" ref="C64:U64" si="14">C$4</f>
        <v>10-31-jul-24</v>
      </c>
      <c r="D64" s="5" t="str">
        <f t="shared" si="14"/>
        <v>Meta Mensal</v>
      </c>
      <c r="E64" s="5">
        <f t="shared" si="14"/>
        <v>45505</v>
      </c>
      <c r="F64" s="5" t="e">
        <f t="shared" ca="1" si="14"/>
        <v>#NAME?</v>
      </c>
      <c r="G64" s="5" t="e">
        <f t="shared" ca="1" si="14"/>
        <v>#NAME?</v>
      </c>
      <c r="H64" s="5" t="e">
        <f t="shared" ca="1" si="14"/>
        <v>#NAME?</v>
      </c>
      <c r="I64" s="5" t="e">
        <f t="shared" ca="1" si="14"/>
        <v>#NAME?</v>
      </c>
      <c r="J64" s="5" t="e">
        <f t="shared" ca="1" si="14"/>
        <v>#NAME?</v>
      </c>
      <c r="K64" s="5" t="e">
        <f t="shared" ca="1" si="14"/>
        <v>#NAME?</v>
      </c>
      <c r="L64" s="5" t="e">
        <f t="shared" ca="1" si="14"/>
        <v>#NAME?</v>
      </c>
      <c r="M64" s="5" t="e">
        <f t="shared" ca="1" si="14"/>
        <v>#NAME?</v>
      </c>
      <c r="N64" s="5" t="e">
        <f t="shared" ca="1" si="14"/>
        <v>#NAME?</v>
      </c>
      <c r="O64" s="5" t="e">
        <f t="shared" ca="1" si="14"/>
        <v>#NAME?</v>
      </c>
      <c r="P64" s="5" t="e">
        <f t="shared" ca="1" si="14"/>
        <v>#NAME?</v>
      </c>
      <c r="Q64" s="5" t="e">
        <f t="shared" ca="1" si="14"/>
        <v>#NAME?</v>
      </c>
      <c r="R64" s="5" t="e">
        <f t="shared" ca="1" si="14"/>
        <v>#NAME?</v>
      </c>
      <c r="S64" s="5" t="e">
        <f t="shared" ca="1" si="14"/>
        <v>#NAME?</v>
      </c>
      <c r="T64" s="5" t="e">
        <f t="shared" ca="1" si="14"/>
        <v>#NAME?</v>
      </c>
      <c r="U64" s="5" t="e">
        <f t="shared" ca="1" si="14"/>
        <v>#NAME?</v>
      </c>
    </row>
    <row r="65" spans="1:21" s="10" customFormat="1" x14ac:dyDescent="0.25">
      <c r="A65" s="8" t="s">
        <v>58</v>
      </c>
      <c r="B65" s="44" t="s">
        <v>59</v>
      </c>
      <c r="C65" s="45">
        <f>IFERROR((C66/C67),"-")</f>
        <v>0.57046022119158046</v>
      </c>
      <c r="D65" s="44" t="s">
        <v>59</v>
      </c>
      <c r="E65" s="45">
        <f t="shared" ref="E65:U65" si="15">IFERROR((E66/E67),"-")</f>
        <v>0.80400696864111498</v>
      </c>
      <c r="F65" s="45">
        <f t="shared" si="15"/>
        <v>0.83381137168888142</v>
      </c>
      <c r="G65" s="45" t="str">
        <f t="shared" si="15"/>
        <v>-</v>
      </c>
      <c r="H65" s="45" t="str">
        <f t="shared" si="15"/>
        <v>-</v>
      </c>
      <c r="I65" s="45" t="str">
        <f t="shared" si="15"/>
        <v>-</v>
      </c>
      <c r="J65" s="45" t="str">
        <f t="shared" si="15"/>
        <v>-</v>
      </c>
      <c r="K65" s="45" t="str">
        <f t="shared" si="15"/>
        <v>-</v>
      </c>
      <c r="L65" s="45" t="str">
        <f t="shared" si="15"/>
        <v>-</v>
      </c>
      <c r="M65" s="45" t="str">
        <f t="shared" si="15"/>
        <v>-</v>
      </c>
      <c r="N65" s="45" t="str">
        <f t="shared" si="15"/>
        <v>-</v>
      </c>
      <c r="O65" s="45" t="str">
        <f t="shared" si="15"/>
        <v>-</v>
      </c>
      <c r="P65" s="45" t="str">
        <f t="shared" si="15"/>
        <v>-</v>
      </c>
      <c r="Q65" s="45" t="str">
        <f t="shared" si="15"/>
        <v>-</v>
      </c>
      <c r="R65" s="45" t="str">
        <f t="shared" si="15"/>
        <v>-</v>
      </c>
      <c r="S65" s="45" t="str">
        <f t="shared" si="15"/>
        <v>-</v>
      </c>
      <c r="T65" s="45" t="str">
        <f t="shared" si="15"/>
        <v>-</v>
      </c>
      <c r="U65" s="45" t="str">
        <f t="shared" si="15"/>
        <v>-</v>
      </c>
    </row>
    <row r="66" spans="1:21" s="10" customFormat="1" x14ac:dyDescent="0.25">
      <c r="A66" s="46" t="s">
        <v>60</v>
      </c>
      <c r="B66" s="44"/>
      <c r="C66" s="47">
        <v>3198</v>
      </c>
      <c r="D66" s="44" t="s">
        <v>51</v>
      </c>
      <c r="E66" s="48">
        <v>4615</v>
      </c>
      <c r="F66" s="47">
        <v>4942</v>
      </c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</row>
    <row r="67" spans="1:21" s="10" customFormat="1" x14ac:dyDescent="0.25">
      <c r="A67" s="46" t="s">
        <v>61</v>
      </c>
      <c r="B67" s="44"/>
      <c r="C67" s="47">
        <v>5606</v>
      </c>
      <c r="D67" s="44" t="s">
        <v>51</v>
      </c>
      <c r="E67" s="48">
        <v>5740</v>
      </c>
      <c r="F67" s="47">
        <v>5927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</row>
    <row r="68" spans="1:21" ht="6.95" customHeight="1" x14ac:dyDescent="0.25">
      <c r="A68" s="49"/>
      <c r="B68" s="50"/>
      <c r="C68" s="50"/>
      <c r="D68" s="50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</row>
    <row r="69" spans="1:21" s="7" customFormat="1" x14ac:dyDescent="0.25">
      <c r="A69" s="43" t="s">
        <v>62</v>
      </c>
      <c r="B69" s="5" t="str">
        <f>B$4</f>
        <v>Meta Parcial</v>
      </c>
      <c r="C69" s="5" t="str">
        <f t="shared" ref="C69:U69" si="16">C$4</f>
        <v>10-31-jul-24</v>
      </c>
      <c r="D69" s="5" t="str">
        <f t="shared" si="16"/>
        <v>Meta Mensal</v>
      </c>
      <c r="E69" s="5">
        <f t="shared" si="16"/>
        <v>45505</v>
      </c>
      <c r="F69" s="5" t="e">
        <f t="shared" ca="1" si="16"/>
        <v>#NAME?</v>
      </c>
      <c r="G69" s="5" t="e">
        <f t="shared" ca="1" si="16"/>
        <v>#NAME?</v>
      </c>
      <c r="H69" s="5" t="e">
        <f t="shared" ca="1" si="16"/>
        <v>#NAME?</v>
      </c>
      <c r="I69" s="5" t="e">
        <f t="shared" ca="1" si="16"/>
        <v>#NAME?</v>
      </c>
      <c r="J69" s="5" t="e">
        <f t="shared" ca="1" si="16"/>
        <v>#NAME?</v>
      </c>
      <c r="K69" s="5" t="e">
        <f t="shared" ca="1" si="16"/>
        <v>#NAME?</v>
      </c>
      <c r="L69" s="5" t="e">
        <f t="shared" ca="1" si="16"/>
        <v>#NAME?</v>
      </c>
      <c r="M69" s="5" t="e">
        <f t="shared" ca="1" si="16"/>
        <v>#NAME?</v>
      </c>
      <c r="N69" s="5" t="e">
        <f t="shared" ca="1" si="16"/>
        <v>#NAME?</v>
      </c>
      <c r="O69" s="5" t="e">
        <f t="shared" ca="1" si="16"/>
        <v>#NAME?</v>
      </c>
      <c r="P69" s="5" t="e">
        <f t="shared" ca="1" si="16"/>
        <v>#NAME?</v>
      </c>
      <c r="Q69" s="5" t="e">
        <f t="shared" ca="1" si="16"/>
        <v>#NAME?</v>
      </c>
      <c r="R69" s="5" t="e">
        <f t="shared" ca="1" si="16"/>
        <v>#NAME?</v>
      </c>
      <c r="S69" s="5" t="e">
        <f t="shared" ca="1" si="16"/>
        <v>#NAME?</v>
      </c>
      <c r="T69" s="5" t="e">
        <f t="shared" ca="1" si="16"/>
        <v>#NAME?</v>
      </c>
      <c r="U69" s="5" t="e">
        <f t="shared" ca="1" si="16"/>
        <v>#NAME?</v>
      </c>
    </row>
    <row r="70" spans="1:21" s="10" customFormat="1" x14ac:dyDescent="0.25">
      <c r="A70" s="52" t="s">
        <v>63</v>
      </c>
      <c r="B70" s="44">
        <f>(D70/31)*6</f>
        <v>6.5806451612903221</v>
      </c>
      <c r="C70" s="47">
        <v>16</v>
      </c>
      <c r="D70" s="44">
        <v>34</v>
      </c>
      <c r="E70" s="48">
        <v>83</v>
      </c>
      <c r="F70" s="47">
        <v>86</v>
      </c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</row>
    <row r="71" spans="1:21" ht="6.95" customHeight="1" x14ac:dyDescent="0.25"/>
    <row r="72" spans="1:21" s="55" customFormat="1" x14ac:dyDescent="0.25">
      <c r="A72" s="43" t="s">
        <v>64</v>
      </c>
      <c r="B72" s="54" t="str">
        <f>B$4</f>
        <v>Meta Parcial</v>
      </c>
      <c r="C72" s="54" t="str">
        <f t="shared" ref="C72:U72" si="17">C$4</f>
        <v>10-31-jul-24</v>
      </c>
      <c r="D72" s="54" t="str">
        <f t="shared" si="17"/>
        <v>Meta Mensal</v>
      </c>
      <c r="E72" s="54">
        <f t="shared" si="17"/>
        <v>45505</v>
      </c>
      <c r="F72" s="54" t="e">
        <f t="shared" ca="1" si="17"/>
        <v>#NAME?</v>
      </c>
      <c r="G72" s="54" t="e">
        <f t="shared" ca="1" si="17"/>
        <v>#NAME?</v>
      </c>
      <c r="H72" s="54" t="e">
        <f t="shared" ca="1" si="17"/>
        <v>#NAME?</v>
      </c>
      <c r="I72" s="54" t="e">
        <f t="shared" ca="1" si="17"/>
        <v>#NAME?</v>
      </c>
      <c r="J72" s="54" t="e">
        <f t="shared" ca="1" si="17"/>
        <v>#NAME?</v>
      </c>
      <c r="K72" s="54" t="e">
        <f t="shared" ca="1" si="17"/>
        <v>#NAME?</v>
      </c>
      <c r="L72" s="54" t="e">
        <f t="shared" ca="1" si="17"/>
        <v>#NAME?</v>
      </c>
      <c r="M72" s="54" t="e">
        <f t="shared" ca="1" si="17"/>
        <v>#NAME?</v>
      </c>
      <c r="N72" s="54" t="e">
        <f t="shared" ca="1" si="17"/>
        <v>#NAME?</v>
      </c>
      <c r="O72" s="54" t="e">
        <f t="shared" ca="1" si="17"/>
        <v>#NAME?</v>
      </c>
      <c r="P72" s="54" t="e">
        <f t="shared" ca="1" si="17"/>
        <v>#NAME?</v>
      </c>
      <c r="Q72" s="54" t="e">
        <f t="shared" ca="1" si="17"/>
        <v>#NAME?</v>
      </c>
      <c r="R72" s="54" t="e">
        <f t="shared" ca="1" si="17"/>
        <v>#NAME?</v>
      </c>
      <c r="S72" s="54" t="e">
        <f t="shared" ca="1" si="17"/>
        <v>#NAME?</v>
      </c>
      <c r="T72" s="54" t="e">
        <f t="shared" ca="1" si="17"/>
        <v>#NAME?</v>
      </c>
      <c r="U72" s="54" t="e">
        <f t="shared" ca="1" si="17"/>
        <v>#NAME?</v>
      </c>
    </row>
    <row r="73" spans="1:21" s="10" customFormat="1" x14ac:dyDescent="0.25">
      <c r="A73" s="52" t="s">
        <v>65</v>
      </c>
      <c r="B73" s="56">
        <f>(D73/31)*22</f>
        <v>7.096774193548387</v>
      </c>
      <c r="C73" s="56">
        <v>0</v>
      </c>
      <c r="D73" s="56">
        <v>10</v>
      </c>
      <c r="E73" s="57">
        <v>0</v>
      </c>
      <c r="F73" s="56">
        <v>0</v>
      </c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</row>
    <row r="74" spans="1:21" s="10" customFormat="1" x14ac:dyDescent="0.25">
      <c r="A74" s="52" t="s">
        <v>66</v>
      </c>
      <c r="B74" s="56">
        <f t="shared" ref="B74:B97" si="18">(D74/31)*22</f>
        <v>7.096774193548387</v>
      </c>
      <c r="C74" s="56">
        <v>0</v>
      </c>
      <c r="D74" s="56">
        <v>10</v>
      </c>
      <c r="E74" s="57">
        <v>0</v>
      </c>
      <c r="F74" s="56">
        <v>0</v>
      </c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</row>
    <row r="75" spans="1:21" s="10" customFormat="1" x14ac:dyDescent="0.25">
      <c r="A75" s="52" t="s">
        <v>67</v>
      </c>
      <c r="B75" s="56">
        <f t="shared" si="18"/>
        <v>27.677419354838708</v>
      </c>
      <c r="C75" s="56">
        <v>0</v>
      </c>
      <c r="D75" s="56">
        <v>39</v>
      </c>
      <c r="E75" s="57">
        <v>24</v>
      </c>
      <c r="F75" s="56">
        <v>0</v>
      </c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</row>
    <row r="76" spans="1:21" s="10" customFormat="1" x14ac:dyDescent="0.25">
      <c r="A76" s="52" t="s">
        <v>68</v>
      </c>
      <c r="B76" s="56">
        <f t="shared" si="18"/>
        <v>7.096774193548387</v>
      </c>
      <c r="C76" s="56">
        <v>0</v>
      </c>
      <c r="D76" s="56">
        <v>10</v>
      </c>
      <c r="E76" s="57">
        <v>2</v>
      </c>
      <c r="F76" s="56">
        <v>2</v>
      </c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</row>
    <row r="77" spans="1:21" s="10" customFormat="1" x14ac:dyDescent="0.25">
      <c r="A77" s="52" t="s">
        <v>69</v>
      </c>
      <c r="B77" s="56">
        <f t="shared" si="18"/>
        <v>41.870967741935488</v>
      </c>
      <c r="C77" s="56">
        <v>28</v>
      </c>
      <c r="D77" s="56">
        <v>59</v>
      </c>
      <c r="E77" s="57">
        <v>114</v>
      </c>
      <c r="F77" s="56">
        <v>41</v>
      </c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</row>
    <row r="78" spans="1:21" s="10" customFormat="1" x14ac:dyDescent="0.25">
      <c r="A78" s="52" t="s">
        <v>70</v>
      </c>
      <c r="B78" s="56">
        <f t="shared" si="18"/>
        <v>60.322580645161288</v>
      </c>
      <c r="C78" s="56">
        <v>56</v>
      </c>
      <c r="D78" s="56">
        <v>85</v>
      </c>
      <c r="E78" s="57">
        <v>63</v>
      </c>
      <c r="F78" s="56">
        <v>83</v>
      </c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</row>
    <row r="79" spans="1:21" s="10" customFormat="1" x14ac:dyDescent="0.25">
      <c r="A79" s="52" t="s">
        <v>71</v>
      </c>
      <c r="B79" s="56">
        <f t="shared" si="18"/>
        <v>53.225806451612904</v>
      </c>
      <c r="C79" s="56">
        <v>198</v>
      </c>
      <c r="D79" s="56">
        <v>75</v>
      </c>
      <c r="E79" s="57">
        <v>91</v>
      </c>
      <c r="F79" s="56">
        <v>80</v>
      </c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</row>
    <row r="80" spans="1:21" s="10" customFormat="1" x14ac:dyDescent="0.25">
      <c r="A80" s="52" t="s">
        <v>72</v>
      </c>
      <c r="B80" s="56">
        <f t="shared" si="18"/>
        <v>80.903225806451616</v>
      </c>
      <c r="C80" s="56">
        <v>104</v>
      </c>
      <c r="D80" s="56">
        <v>114</v>
      </c>
      <c r="E80" s="57">
        <v>134</v>
      </c>
      <c r="F80" s="56">
        <v>65</v>
      </c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</row>
    <row r="81" spans="1:21" s="10" customFormat="1" x14ac:dyDescent="0.25">
      <c r="A81" s="52" t="s">
        <v>73</v>
      </c>
      <c r="B81" s="56">
        <f t="shared" si="18"/>
        <v>8.5161290322580641</v>
      </c>
      <c r="C81" s="56">
        <v>40</v>
      </c>
      <c r="D81" s="56">
        <v>12</v>
      </c>
      <c r="E81" s="57">
        <v>0</v>
      </c>
      <c r="F81" s="56">
        <v>0</v>
      </c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</row>
    <row r="82" spans="1:21" s="10" customFormat="1" x14ac:dyDescent="0.25">
      <c r="A82" s="52" t="s">
        <v>74</v>
      </c>
      <c r="B82" s="56">
        <f t="shared" si="18"/>
        <v>6.3870967741935489</v>
      </c>
      <c r="C82" s="56">
        <v>2</v>
      </c>
      <c r="D82" s="56">
        <v>9</v>
      </c>
      <c r="E82" s="57">
        <v>2</v>
      </c>
      <c r="F82" s="56">
        <v>2</v>
      </c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</row>
    <row r="83" spans="1:21" s="10" customFormat="1" x14ac:dyDescent="0.25">
      <c r="A83" s="52" t="s">
        <v>75</v>
      </c>
      <c r="B83" s="56">
        <f t="shared" si="18"/>
        <v>32.645161290322584</v>
      </c>
      <c r="C83" s="56">
        <v>16</v>
      </c>
      <c r="D83" s="56">
        <v>46</v>
      </c>
      <c r="E83" s="57">
        <v>30</v>
      </c>
      <c r="F83" s="56">
        <v>41</v>
      </c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</row>
    <row r="84" spans="1:21" s="10" customFormat="1" x14ac:dyDescent="0.25">
      <c r="A84" s="52" t="s">
        <v>76</v>
      </c>
      <c r="B84" s="56">
        <f t="shared" si="18"/>
        <v>7.096774193548387</v>
      </c>
      <c r="C84" s="56">
        <v>0</v>
      </c>
      <c r="D84" s="56">
        <v>10</v>
      </c>
      <c r="E84" s="57">
        <v>0</v>
      </c>
      <c r="F84" s="56">
        <v>0</v>
      </c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</row>
    <row r="85" spans="1:21" s="10" customFormat="1" x14ac:dyDescent="0.25">
      <c r="A85" s="52" t="s">
        <v>77</v>
      </c>
      <c r="B85" s="56">
        <f t="shared" si="18"/>
        <v>7.096774193548387</v>
      </c>
      <c r="C85" s="56">
        <v>0</v>
      </c>
      <c r="D85" s="56">
        <v>10</v>
      </c>
      <c r="E85" s="57">
        <v>0</v>
      </c>
      <c r="F85" s="56">
        <v>0</v>
      </c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1" s="10" customFormat="1" x14ac:dyDescent="0.25">
      <c r="A86" s="52" t="s">
        <v>78</v>
      </c>
      <c r="B86" s="56">
        <f t="shared" si="18"/>
        <v>33.354838709677416</v>
      </c>
      <c r="C86" s="56">
        <v>65</v>
      </c>
      <c r="D86" s="56">
        <v>47</v>
      </c>
      <c r="E86" s="57">
        <v>83</v>
      </c>
      <c r="F86" s="56">
        <v>69</v>
      </c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</row>
    <row r="87" spans="1:21" s="10" customFormat="1" x14ac:dyDescent="0.25">
      <c r="A87" s="52" t="s">
        <v>79</v>
      </c>
      <c r="B87" s="56">
        <f t="shared" si="18"/>
        <v>53.225806451612904</v>
      </c>
      <c r="C87" s="56">
        <v>0</v>
      </c>
      <c r="D87" s="56">
        <v>75</v>
      </c>
      <c r="E87" s="57">
        <v>0</v>
      </c>
      <c r="F87" s="56">
        <v>0</v>
      </c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</row>
    <row r="88" spans="1:21" s="10" customFormat="1" x14ac:dyDescent="0.25">
      <c r="A88" s="52" t="s">
        <v>80</v>
      </c>
      <c r="B88" s="56">
        <f t="shared" si="18"/>
        <v>29.806451612903224</v>
      </c>
      <c r="C88" s="56">
        <v>55</v>
      </c>
      <c r="D88" s="56">
        <v>42</v>
      </c>
      <c r="E88" s="57">
        <v>54</v>
      </c>
      <c r="F88" s="56">
        <v>47</v>
      </c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</row>
    <row r="89" spans="1:21" s="10" customFormat="1" x14ac:dyDescent="0.25">
      <c r="A89" s="52" t="s">
        <v>81</v>
      </c>
      <c r="B89" s="56">
        <f t="shared" si="18"/>
        <v>7.096774193548387</v>
      </c>
      <c r="C89" s="56">
        <v>0</v>
      </c>
      <c r="D89" s="56">
        <v>10</v>
      </c>
      <c r="E89" s="57">
        <v>0</v>
      </c>
      <c r="F89" s="56">
        <v>0</v>
      </c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</row>
    <row r="90" spans="1:21" s="10" customFormat="1" x14ac:dyDescent="0.25">
      <c r="A90" s="52" t="s">
        <v>82</v>
      </c>
      <c r="B90" s="56">
        <f t="shared" si="18"/>
        <v>7.096774193548387</v>
      </c>
      <c r="C90" s="56">
        <v>0</v>
      </c>
      <c r="D90" s="56">
        <v>10</v>
      </c>
      <c r="E90" s="57">
        <v>0</v>
      </c>
      <c r="F90" s="56">
        <v>0</v>
      </c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</row>
    <row r="91" spans="1:21" s="10" customFormat="1" x14ac:dyDescent="0.25">
      <c r="A91" s="52" t="s">
        <v>83</v>
      </c>
      <c r="B91" s="56">
        <f t="shared" si="18"/>
        <v>7.096774193548387</v>
      </c>
      <c r="C91" s="56">
        <v>0</v>
      </c>
      <c r="D91" s="56">
        <v>10</v>
      </c>
      <c r="E91" s="57">
        <v>0</v>
      </c>
      <c r="F91" s="56">
        <v>0</v>
      </c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</row>
    <row r="92" spans="1:21" s="10" customFormat="1" x14ac:dyDescent="0.25">
      <c r="A92" s="52" t="s">
        <v>84</v>
      </c>
      <c r="B92" s="56">
        <f t="shared" si="18"/>
        <v>238.45161290322579</v>
      </c>
      <c r="C92" s="56">
        <v>136</v>
      </c>
      <c r="D92" s="56">
        <v>336</v>
      </c>
      <c r="E92" s="57">
        <v>479</v>
      </c>
      <c r="F92" s="56">
        <v>545</v>
      </c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</row>
    <row r="93" spans="1:21" s="10" customFormat="1" x14ac:dyDescent="0.25">
      <c r="A93" s="52" t="s">
        <v>85</v>
      </c>
      <c r="B93" s="56">
        <f t="shared" si="18"/>
        <v>34.064516129032256</v>
      </c>
      <c r="C93" s="56">
        <v>56</v>
      </c>
      <c r="D93" s="56">
        <v>48</v>
      </c>
      <c r="E93" s="57">
        <v>41</v>
      </c>
      <c r="F93" s="56">
        <v>35</v>
      </c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</row>
    <row r="94" spans="1:21" s="10" customFormat="1" x14ac:dyDescent="0.25">
      <c r="A94" s="52" t="s">
        <v>86</v>
      </c>
      <c r="B94" s="56">
        <f t="shared" si="18"/>
        <v>217.87096774193546</v>
      </c>
      <c r="C94" s="56">
        <v>180</v>
      </c>
      <c r="D94" s="56">
        <v>307</v>
      </c>
      <c r="E94" s="57">
        <v>477</v>
      </c>
      <c r="F94" s="56">
        <v>657</v>
      </c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</row>
    <row r="95" spans="1:21" s="10" customFormat="1" x14ac:dyDescent="0.25">
      <c r="A95" s="52" t="s">
        <v>87</v>
      </c>
      <c r="B95" s="56">
        <f t="shared" si="18"/>
        <v>344.90322580645164</v>
      </c>
      <c r="C95" s="56">
        <v>408</v>
      </c>
      <c r="D95" s="56">
        <v>486</v>
      </c>
      <c r="E95" s="57">
        <v>507</v>
      </c>
      <c r="F95" s="56">
        <v>517</v>
      </c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</row>
    <row r="96" spans="1:21" s="10" customFormat="1" x14ac:dyDescent="0.25">
      <c r="A96" s="52" t="s">
        <v>88</v>
      </c>
      <c r="B96" s="56">
        <f t="shared" si="18"/>
        <v>7.096774193548387</v>
      </c>
      <c r="C96" s="56">
        <v>0</v>
      </c>
      <c r="D96" s="56">
        <v>10</v>
      </c>
      <c r="E96" s="57">
        <v>0</v>
      </c>
      <c r="F96" s="56">
        <v>0</v>
      </c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</row>
    <row r="97" spans="1:21" s="10" customFormat="1" x14ac:dyDescent="0.25">
      <c r="A97" s="52" t="s">
        <v>89</v>
      </c>
      <c r="B97" s="56">
        <f t="shared" si="18"/>
        <v>7.096774193548387</v>
      </c>
      <c r="C97" s="56">
        <v>0</v>
      </c>
      <c r="D97" s="56">
        <v>10</v>
      </c>
      <c r="E97" s="57">
        <v>0</v>
      </c>
      <c r="F97" s="56">
        <v>0</v>
      </c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</row>
    <row r="98" spans="1:21" s="13" customFormat="1" x14ac:dyDescent="0.25">
      <c r="A98" s="58" t="s">
        <v>8</v>
      </c>
      <c r="B98" s="59">
        <f t="shared" ref="B98:U98" si="19">SUM(B73:B97)</f>
        <v>1334.1935483870966</v>
      </c>
      <c r="C98" s="59">
        <f t="shared" si="19"/>
        <v>1344</v>
      </c>
      <c r="D98" s="59">
        <f t="shared" si="19"/>
        <v>1880</v>
      </c>
      <c r="E98" s="59">
        <f t="shared" si="19"/>
        <v>2101</v>
      </c>
      <c r="F98" s="59">
        <f t="shared" si="19"/>
        <v>2184</v>
      </c>
      <c r="G98" s="59">
        <f t="shared" si="19"/>
        <v>0</v>
      </c>
      <c r="H98" s="59">
        <f t="shared" si="19"/>
        <v>0</v>
      </c>
      <c r="I98" s="59">
        <f t="shared" si="19"/>
        <v>0</v>
      </c>
      <c r="J98" s="59">
        <f t="shared" si="19"/>
        <v>0</v>
      </c>
      <c r="K98" s="59">
        <f t="shared" si="19"/>
        <v>0</v>
      </c>
      <c r="L98" s="59">
        <f t="shared" si="19"/>
        <v>0</v>
      </c>
      <c r="M98" s="59">
        <f t="shared" si="19"/>
        <v>0</v>
      </c>
      <c r="N98" s="59">
        <f t="shared" si="19"/>
        <v>0</v>
      </c>
      <c r="O98" s="59">
        <f t="shared" si="19"/>
        <v>0</v>
      </c>
      <c r="P98" s="59">
        <f t="shared" si="19"/>
        <v>0</v>
      </c>
      <c r="Q98" s="59">
        <f t="shared" si="19"/>
        <v>0</v>
      </c>
      <c r="R98" s="59">
        <f t="shared" si="19"/>
        <v>0</v>
      </c>
      <c r="S98" s="59">
        <f t="shared" si="19"/>
        <v>0</v>
      </c>
      <c r="T98" s="59">
        <f t="shared" si="19"/>
        <v>0</v>
      </c>
      <c r="U98" s="59">
        <f t="shared" si="19"/>
        <v>0</v>
      </c>
    </row>
    <row r="99" spans="1:21" s="13" customFormat="1" hidden="1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</row>
    <row r="100" spans="1:21" ht="6.95" customHeight="1" x14ac:dyDescent="0.25"/>
    <row r="101" spans="1:21" s="55" customFormat="1" x14ac:dyDescent="0.25">
      <c r="A101" s="23" t="s">
        <v>90</v>
      </c>
      <c r="B101" s="54" t="str">
        <f>B$4</f>
        <v>Meta Parcial</v>
      </c>
      <c r="C101" s="54" t="str">
        <f t="shared" ref="C101:U101" si="20">C$4</f>
        <v>10-31-jul-24</v>
      </c>
      <c r="D101" s="54" t="str">
        <f t="shared" si="20"/>
        <v>Meta Mensal</v>
      </c>
      <c r="E101" s="5">
        <f t="shared" si="20"/>
        <v>45505</v>
      </c>
      <c r="F101" s="5" t="e">
        <f t="shared" ca="1" si="20"/>
        <v>#NAME?</v>
      </c>
      <c r="G101" s="5" t="e">
        <f t="shared" ca="1" si="20"/>
        <v>#NAME?</v>
      </c>
      <c r="H101" s="5" t="e">
        <f t="shared" ca="1" si="20"/>
        <v>#NAME?</v>
      </c>
      <c r="I101" s="5" t="e">
        <f t="shared" ca="1" si="20"/>
        <v>#NAME?</v>
      </c>
      <c r="J101" s="5" t="e">
        <f t="shared" ca="1" si="20"/>
        <v>#NAME?</v>
      </c>
      <c r="K101" s="5" t="e">
        <f t="shared" ca="1" si="20"/>
        <v>#NAME?</v>
      </c>
      <c r="L101" s="5" t="e">
        <f t="shared" ca="1" si="20"/>
        <v>#NAME?</v>
      </c>
      <c r="M101" s="5" t="e">
        <f t="shared" ca="1" si="20"/>
        <v>#NAME?</v>
      </c>
      <c r="N101" s="5" t="e">
        <f t="shared" ca="1" si="20"/>
        <v>#NAME?</v>
      </c>
      <c r="O101" s="5" t="e">
        <f t="shared" ca="1" si="20"/>
        <v>#NAME?</v>
      </c>
      <c r="P101" s="5" t="e">
        <f t="shared" ca="1" si="20"/>
        <v>#NAME?</v>
      </c>
      <c r="Q101" s="5" t="e">
        <f t="shared" ca="1" si="20"/>
        <v>#NAME?</v>
      </c>
      <c r="R101" s="5" t="e">
        <f t="shared" ca="1" si="20"/>
        <v>#NAME?</v>
      </c>
      <c r="S101" s="5" t="e">
        <f t="shared" ca="1" si="20"/>
        <v>#NAME?</v>
      </c>
      <c r="T101" s="5" t="e">
        <f t="shared" ca="1" si="20"/>
        <v>#NAME?</v>
      </c>
      <c r="U101" s="5" t="e">
        <f t="shared" ca="1" si="20"/>
        <v>#NAME?</v>
      </c>
    </row>
    <row r="102" spans="1:21" s="10" customFormat="1" x14ac:dyDescent="0.25">
      <c r="A102" s="62" t="s">
        <v>91</v>
      </c>
      <c r="B102" s="56">
        <f>(D102/31)*22</f>
        <v>85.161290322580641</v>
      </c>
      <c r="C102" s="56">
        <v>4222</v>
      </c>
      <c r="D102" s="56">
        <v>120</v>
      </c>
      <c r="E102" s="57">
        <v>5191</v>
      </c>
      <c r="F102" s="56">
        <v>6813</v>
      </c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</row>
    <row r="103" spans="1:21" s="10" customFormat="1" x14ac:dyDescent="0.25">
      <c r="A103" s="62" t="s">
        <v>92</v>
      </c>
      <c r="B103" s="63"/>
      <c r="C103" s="56">
        <v>0</v>
      </c>
      <c r="D103" s="63"/>
      <c r="E103" s="57">
        <v>0</v>
      </c>
      <c r="F103" s="56">
        <v>92</v>
      </c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</row>
    <row r="104" spans="1:21" s="13" customFormat="1" x14ac:dyDescent="0.25">
      <c r="A104" s="64" t="s">
        <v>8</v>
      </c>
      <c r="B104" s="59">
        <f>SUM(B102:B103)</f>
        <v>85.161290322580641</v>
      </c>
      <c r="C104" s="59">
        <f t="shared" ref="C104:U104" si="21">SUM(C102:C103)</f>
        <v>4222</v>
      </c>
      <c r="D104" s="59">
        <f t="shared" si="21"/>
        <v>120</v>
      </c>
      <c r="E104" s="59">
        <f t="shared" si="21"/>
        <v>5191</v>
      </c>
      <c r="F104" s="59">
        <f t="shared" si="21"/>
        <v>6905</v>
      </c>
      <c r="G104" s="59">
        <f t="shared" si="21"/>
        <v>0</v>
      </c>
      <c r="H104" s="59">
        <f t="shared" si="21"/>
        <v>0</v>
      </c>
      <c r="I104" s="59">
        <f t="shared" si="21"/>
        <v>0</v>
      </c>
      <c r="J104" s="59">
        <f t="shared" si="21"/>
        <v>0</v>
      </c>
      <c r="K104" s="59">
        <f t="shared" si="21"/>
        <v>0</v>
      </c>
      <c r="L104" s="59">
        <f t="shared" si="21"/>
        <v>0</v>
      </c>
      <c r="M104" s="59">
        <f t="shared" si="21"/>
        <v>0</v>
      </c>
      <c r="N104" s="59">
        <f t="shared" si="21"/>
        <v>0</v>
      </c>
      <c r="O104" s="59">
        <f t="shared" si="21"/>
        <v>0</v>
      </c>
      <c r="P104" s="59">
        <f t="shared" si="21"/>
        <v>0</v>
      </c>
      <c r="Q104" s="59">
        <f t="shared" si="21"/>
        <v>0</v>
      </c>
      <c r="R104" s="59">
        <f t="shared" si="21"/>
        <v>0</v>
      </c>
      <c r="S104" s="59">
        <f t="shared" si="21"/>
        <v>0</v>
      </c>
      <c r="T104" s="59">
        <f t="shared" si="21"/>
        <v>0</v>
      </c>
      <c r="U104" s="59">
        <f t="shared" si="21"/>
        <v>0</v>
      </c>
    </row>
    <row r="105" spans="1:21" ht="6.95" customHeight="1" x14ac:dyDescent="0.25"/>
    <row r="106" spans="1:21" s="55" customFormat="1" x14ac:dyDescent="0.25">
      <c r="A106" s="23" t="s">
        <v>93</v>
      </c>
      <c r="B106" s="65"/>
      <c r="C106" s="54" t="str">
        <f t="shared" ref="C106:U106" si="22">C$4</f>
        <v>10-31-jul-24</v>
      </c>
      <c r="D106" s="54"/>
      <c r="E106" s="54">
        <f t="shared" si="22"/>
        <v>45505</v>
      </c>
      <c r="F106" s="54" t="e">
        <f t="shared" ca="1" si="22"/>
        <v>#NAME?</v>
      </c>
      <c r="G106" s="54" t="e">
        <f t="shared" ca="1" si="22"/>
        <v>#NAME?</v>
      </c>
      <c r="H106" s="54" t="e">
        <f t="shared" ca="1" si="22"/>
        <v>#NAME?</v>
      </c>
      <c r="I106" s="54" t="e">
        <f t="shared" ca="1" si="22"/>
        <v>#NAME?</v>
      </c>
      <c r="J106" s="54" t="e">
        <f t="shared" ca="1" si="22"/>
        <v>#NAME?</v>
      </c>
      <c r="K106" s="54" t="e">
        <f t="shared" ca="1" si="22"/>
        <v>#NAME?</v>
      </c>
      <c r="L106" s="54" t="e">
        <f t="shared" ca="1" si="22"/>
        <v>#NAME?</v>
      </c>
      <c r="M106" s="54" t="e">
        <f t="shared" ca="1" si="22"/>
        <v>#NAME?</v>
      </c>
      <c r="N106" s="54" t="e">
        <f t="shared" ca="1" si="22"/>
        <v>#NAME?</v>
      </c>
      <c r="O106" s="54" t="e">
        <f t="shared" ca="1" si="22"/>
        <v>#NAME?</v>
      </c>
      <c r="P106" s="54" t="e">
        <f t="shared" ca="1" si="22"/>
        <v>#NAME?</v>
      </c>
      <c r="Q106" s="54" t="e">
        <f t="shared" ca="1" si="22"/>
        <v>#NAME?</v>
      </c>
      <c r="R106" s="54" t="e">
        <f t="shared" ca="1" si="22"/>
        <v>#NAME?</v>
      </c>
      <c r="S106" s="54" t="e">
        <f t="shared" ca="1" si="22"/>
        <v>#NAME?</v>
      </c>
      <c r="T106" s="54" t="e">
        <f t="shared" ca="1" si="22"/>
        <v>#NAME?</v>
      </c>
      <c r="U106" s="54" t="e">
        <f t="shared" ca="1" si="22"/>
        <v>#NAME?</v>
      </c>
    </row>
    <row r="107" spans="1:21" s="10" customFormat="1" x14ac:dyDescent="0.25">
      <c r="A107" s="62" t="s">
        <v>94</v>
      </c>
      <c r="B107" s="63"/>
      <c r="C107" s="56">
        <v>72</v>
      </c>
      <c r="D107" s="63"/>
      <c r="E107" s="57">
        <v>342</v>
      </c>
      <c r="F107" s="56">
        <v>239</v>
      </c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</row>
    <row r="108" spans="1:21" s="10" customFormat="1" x14ac:dyDescent="0.25">
      <c r="A108" s="62" t="s">
        <v>95</v>
      </c>
      <c r="B108" s="63"/>
      <c r="C108" s="56">
        <v>73</v>
      </c>
      <c r="D108" s="63"/>
      <c r="E108" s="57">
        <v>179</v>
      </c>
      <c r="F108" s="56">
        <v>171</v>
      </c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</row>
    <row r="109" spans="1:21" s="10" customFormat="1" x14ac:dyDescent="0.25">
      <c r="A109" s="62" t="s">
        <v>96</v>
      </c>
      <c r="B109" s="63"/>
      <c r="C109" s="56">
        <v>0</v>
      </c>
      <c r="D109" s="63"/>
      <c r="E109" s="57">
        <v>0</v>
      </c>
      <c r="F109" s="56">
        <v>0</v>
      </c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</row>
    <row r="110" spans="1:21" s="10" customFormat="1" x14ac:dyDescent="0.25">
      <c r="A110" s="62" t="s">
        <v>97</v>
      </c>
      <c r="B110" s="63"/>
      <c r="C110" s="56">
        <v>74</v>
      </c>
      <c r="D110" s="63"/>
      <c r="E110" s="57">
        <v>273</v>
      </c>
      <c r="F110" s="56">
        <v>239</v>
      </c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</row>
    <row r="111" spans="1:21" s="10" customFormat="1" x14ac:dyDescent="0.25">
      <c r="A111" s="62" t="s">
        <v>98</v>
      </c>
      <c r="B111" s="63"/>
      <c r="C111" s="56">
        <v>61</v>
      </c>
      <c r="D111" s="63"/>
      <c r="E111" s="57">
        <v>154</v>
      </c>
      <c r="F111" s="56">
        <v>237</v>
      </c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</row>
    <row r="112" spans="1:21" s="13" customFormat="1" x14ac:dyDescent="0.25">
      <c r="A112" s="64" t="s">
        <v>8</v>
      </c>
      <c r="B112" s="66"/>
      <c r="C112" s="59">
        <f>SUM(C107:C111)</f>
        <v>280</v>
      </c>
      <c r="D112" s="66"/>
      <c r="E112" s="59">
        <f t="shared" ref="E112:U112" si="23">SUM(E107:E111)</f>
        <v>948</v>
      </c>
      <c r="F112" s="59">
        <f t="shared" si="23"/>
        <v>886</v>
      </c>
      <c r="G112" s="59">
        <f t="shared" si="23"/>
        <v>0</v>
      </c>
      <c r="H112" s="59">
        <f t="shared" si="23"/>
        <v>0</v>
      </c>
      <c r="I112" s="59">
        <f t="shared" si="23"/>
        <v>0</v>
      </c>
      <c r="J112" s="59">
        <f t="shared" si="23"/>
        <v>0</v>
      </c>
      <c r="K112" s="59">
        <f t="shared" si="23"/>
        <v>0</v>
      </c>
      <c r="L112" s="59">
        <f t="shared" si="23"/>
        <v>0</v>
      </c>
      <c r="M112" s="59">
        <f t="shared" si="23"/>
        <v>0</v>
      </c>
      <c r="N112" s="59">
        <f t="shared" si="23"/>
        <v>0</v>
      </c>
      <c r="O112" s="59">
        <f t="shared" si="23"/>
        <v>0</v>
      </c>
      <c r="P112" s="59">
        <f t="shared" si="23"/>
        <v>0</v>
      </c>
      <c r="Q112" s="59">
        <f t="shared" si="23"/>
        <v>0</v>
      </c>
      <c r="R112" s="59">
        <f t="shared" si="23"/>
        <v>0</v>
      </c>
      <c r="S112" s="59">
        <f t="shared" si="23"/>
        <v>0</v>
      </c>
      <c r="T112" s="59">
        <f t="shared" si="23"/>
        <v>0</v>
      </c>
      <c r="U112" s="59">
        <f t="shared" si="23"/>
        <v>0</v>
      </c>
    </row>
    <row r="113" spans="1:21" ht="6.95" customHeight="1" x14ac:dyDescent="0.25"/>
    <row r="114" spans="1:21" s="7" customFormat="1" ht="25.5" x14ac:dyDescent="0.25">
      <c r="A114" s="4" t="s">
        <v>99</v>
      </c>
      <c r="B114" s="54" t="str">
        <f>B$4</f>
        <v>Meta Parcial</v>
      </c>
      <c r="C114" s="54" t="str">
        <f t="shared" ref="C114:U114" si="24">C$4</f>
        <v>10-31-jul-24</v>
      </c>
      <c r="D114" s="54" t="str">
        <f t="shared" si="24"/>
        <v>Meta Mensal</v>
      </c>
      <c r="E114" s="54">
        <f t="shared" si="24"/>
        <v>45505</v>
      </c>
      <c r="F114" s="54" t="e">
        <f t="shared" ca="1" si="24"/>
        <v>#NAME?</v>
      </c>
      <c r="G114" s="54" t="e">
        <f t="shared" ca="1" si="24"/>
        <v>#NAME?</v>
      </c>
      <c r="H114" s="54" t="e">
        <f t="shared" ca="1" si="24"/>
        <v>#NAME?</v>
      </c>
      <c r="I114" s="54" t="e">
        <f t="shared" ca="1" si="24"/>
        <v>#NAME?</v>
      </c>
      <c r="J114" s="54" t="e">
        <f t="shared" ca="1" si="24"/>
        <v>#NAME?</v>
      </c>
      <c r="K114" s="54" t="e">
        <f t="shared" ca="1" si="24"/>
        <v>#NAME?</v>
      </c>
      <c r="L114" s="54" t="e">
        <f t="shared" ca="1" si="24"/>
        <v>#NAME?</v>
      </c>
      <c r="M114" s="54" t="e">
        <f t="shared" ca="1" si="24"/>
        <v>#NAME?</v>
      </c>
      <c r="N114" s="54" t="e">
        <f t="shared" ca="1" si="24"/>
        <v>#NAME?</v>
      </c>
      <c r="O114" s="54" t="e">
        <f t="shared" ca="1" si="24"/>
        <v>#NAME?</v>
      </c>
      <c r="P114" s="54" t="e">
        <f t="shared" ca="1" si="24"/>
        <v>#NAME?</v>
      </c>
      <c r="Q114" s="54" t="e">
        <f t="shared" ca="1" si="24"/>
        <v>#NAME?</v>
      </c>
      <c r="R114" s="54" t="e">
        <f t="shared" ca="1" si="24"/>
        <v>#NAME?</v>
      </c>
      <c r="S114" s="54" t="e">
        <f t="shared" ca="1" si="24"/>
        <v>#NAME?</v>
      </c>
      <c r="T114" s="54" t="e">
        <f t="shared" ca="1" si="24"/>
        <v>#NAME?</v>
      </c>
      <c r="U114" s="54" t="e">
        <f t="shared" ca="1" si="24"/>
        <v>#NAME?</v>
      </c>
    </row>
    <row r="115" spans="1:21" s="10" customFormat="1" x14ac:dyDescent="0.25">
      <c r="A115" s="8" t="s">
        <v>100</v>
      </c>
      <c r="B115" s="44">
        <f>(D115/31)*22</f>
        <v>170.32258064516128</v>
      </c>
      <c r="C115" s="56">
        <v>0</v>
      </c>
      <c r="D115" s="44">
        <v>240</v>
      </c>
      <c r="E115" s="57">
        <v>0</v>
      </c>
      <c r="F115" s="56">
        <v>0</v>
      </c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</row>
    <row r="116" spans="1:21" s="10" customFormat="1" x14ac:dyDescent="0.25">
      <c r="A116" s="8" t="s">
        <v>101</v>
      </c>
      <c r="B116" s="44">
        <f>(D116/31)*22</f>
        <v>255.48387096774195</v>
      </c>
      <c r="C116" s="56">
        <v>0</v>
      </c>
      <c r="D116" s="44">
        <v>360</v>
      </c>
      <c r="E116" s="57">
        <v>0</v>
      </c>
      <c r="F116" s="56">
        <v>0</v>
      </c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</row>
    <row r="117" spans="1:21" s="13" customFormat="1" x14ac:dyDescent="0.25">
      <c r="A117" s="11" t="s">
        <v>8</v>
      </c>
      <c r="B117" s="67">
        <f>SUM(B115:B116)</f>
        <v>425.80645161290323</v>
      </c>
      <c r="C117" s="67">
        <f>SUM(C115:C116)</f>
        <v>0</v>
      </c>
      <c r="D117" s="67">
        <f>SUM(D115:D116)</f>
        <v>600</v>
      </c>
      <c r="E117" s="67">
        <f t="shared" ref="E117:U117" si="25">SUM(E115:E116)</f>
        <v>0</v>
      </c>
      <c r="F117" s="67">
        <f t="shared" si="25"/>
        <v>0</v>
      </c>
      <c r="G117" s="67">
        <f t="shared" si="25"/>
        <v>0</v>
      </c>
      <c r="H117" s="67">
        <f t="shared" si="25"/>
        <v>0</v>
      </c>
      <c r="I117" s="67">
        <f t="shared" si="25"/>
        <v>0</v>
      </c>
      <c r="J117" s="67">
        <f t="shared" si="25"/>
        <v>0</v>
      </c>
      <c r="K117" s="67">
        <f t="shared" si="25"/>
        <v>0</v>
      </c>
      <c r="L117" s="67">
        <f t="shared" si="25"/>
        <v>0</v>
      </c>
      <c r="M117" s="67">
        <f t="shared" si="25"/>
        <v>0</v>
      </c>
      <c r="N117" s="67">
        <f t="shared" si="25"/>
        <v>0</v>
      </c>
      <c r="O117" s="67">
        <f t="shared" si="25"/>
        <v>0</v>
      </c>
      <c r="P117" s="67">
        <f t="shared" si="25"/>
        <v>0</v>
      </c>
      <c r="Q117" s="67">
        <f t="shared" si="25"/>
        <v>0</v>
      </c>
      <c r="R117" s="67">
        <f t="shared" si="25"/>
        <v>0</v>
      </c>
      <c r="S117" s="67">
        <f t="shared" si="25"/>
        <v>0</v>
      </c>
      <c r="T117" s="67">
        <f t="shared" si="25"/>
        <v>0</v>
      </c>
      <c r="U117" s="67">
        <f t="shared" si="25"/>
        <v>0</v>
      </c>
    </row>
    <row r="118" spans="1:21" ht="6.95" customHeight="1" x14ac:dyDescent="0.25"/>
    <row r="119" spans="1:21" s="7" customFormat="1" ht="25.5" x14ac:dyDescent="0.25">
      <c r="A119" s="4" t="s">
        <v>102</v>
      </c>
      <c r="B119" s="54" t="str">
        <f>B$4</f>
        <v>Meta Parcial</v>
      </c>
      <c r="C119" s="54" t="str">
        <f t="shared" ref="C119:U119" si="26">C$4</f>
        <v>10-31-jul-24</v>
      </c>
      <c r="D119" s="54" t="str">
        <f t="shared" si="26"/>
        <v>Meta Mensal</v>
      </c>
      <c r="E119" s="54">
        <f t="shared" si="26"/>
        <v>45505</v>
      </c>
      <c r="F119" s="54" t="e">
        <f t="shared" ca="1" si="26"/>
        <v>#NAME?</v>
      </c>
      <c r="G119" s="54" t="e">
        <f t="shared" ca="1" si="26"/>
        <v>#NAME?</v>
      </c>
      <c r="H119" s="54" t="e">
        <f t="shared" ca="1" si="26"/>
        <v>#NAME?</v>
      </c>
      <c r="I119" s="54" t="e">
        <f t="shared" ca="1" si="26"/>
        <v>#NAME?</v>
      </c>
      <c r="J119" s="54" t="e">
        <f t="shared" ca="1" si="26"/>
        <v>#NAME?</v>
      </c>
      <c r="K119" s="54" t="e">
        <f t="shared" ca="1" si="26"/>
        <v>#NAME?</v>
      </c>
      <c r="L119" s="54" t="e">
        <f t="shared" ca="1" si="26"/>
        <v>#NAME?</v>
      </c>
      <c r="M119" s="54" t="e">
        <f t="shared" ca="1" si="26"/>
        <v>#NAME?</v>
      </c>
      <c r="N119" s="54" t="e">
        <f t="shared" ca="1" si="26"/>
        <v>#NAME?</v>
      </c>
      <c r="O119" s="54" t="e">
        <f t="shared" ca="1" si="26"/>
        <v>#NAME?</v>
      </c>
      <c r="P119" s="54" t="e">
        <f t="shared" ca="1" si="26"/>
        <v>#NAME?</v>
      </c>
      <c r="Q119" s="54" t="e">
        <f t="shared" ca="1" si="26"/>
        <v>#NAME?</v>
      </c>
      <c r="R119" s="54" t="e">
        <f t="shared" ca="1" si="26"/>
        <v>#NAME?</v>
      </c>
      <c r="S119" s="54" t="e">
        <f t="shared" ca="1" si="26"/>
        <v>#NAME?</v>
      </c>
      <c r="T119" s="54" t="e">
        <f t="shared" ca="1" si="26"/>
        <v>#NAME?</v>
      </c>
      <c r="U119" s="54" t="e">
        <f t="shared" ca="1" si="26"/>
        <v>#NAME?</v>
      </c>
    </row>
    <row r="120" spans="1:21" s="10" customFormat="1" x14ac:dyDescent="0.25">
      <c r="A120" s="8" t="s">
        <v>103</v>
      </c>
      <c r="B120" s="44">
        <f>(D120/31)*22</f>
        <v>78.064516129032256</v>
      </c>
      <c r="C120" s="47">
        <v>0</v>
      </c>
      <c r="D120" s="44">
        <v>110</v>
      </c>
      <c r="E120" s="48">
        <v>0</v>
      </c>
      <c r="F120" s="47">
        <v>0</v>
      </c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</row>
    <row r="121" spans="1:21" s="10" customFormat="1" x14ac:dyDescent="0.25">
      <c r="A121" s="8" t="s">
        <v>104</v>
      </c>
      <c r="B121" s="44">
        <f>(D121/31)*22</f>
        <v>63.870967741935488</v>
      </c>
      <c r="C121" s="47">
        <v>0</v>
      </c>
      <c r="D121" s="44">
        <v>90</v>
      </c>
      <c r="E121" s="48">
        <v>0</v>
      </c>
      <c r="F121" s="47">
        <v>0</v>
      </c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</row>
    <row r="122" spans="1:21" s="10" customFormat="1" x14ac:dyDescent="0.25">
      <c r="A122" s="8" t="s">
        <v>105</v>
      </c>
      <c r="B122" s="44">
        <f>(D122/31)*22</f>
        <v>42.58064516129032</v>
      </c>
      <c r="C122" s="47">
        <v>0</v>
      </c>
      <c r="D122" s="44">
        <v>60</v>
      </c>
      <c r="E122" s="48">
        <v>0</v>
      </c>
      <c r="F122" s="47">
        <v>0</v>
      </c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</row>
    <row r="123" spans="1:21" s="10" customFormat="1" x14ac:dyDescent="0.25">
      <c r="A123" s="8" t="s">
        <v>106</v>
      </c>
      <c r="B123" s="44">
        <f>(D123/31)*22</f>
        <v>63.870967741935488</v>
      </c>
      <c r="C123" s="47">
        <v>0</v>
      </c>
      <c r="D123" s="44">
        <v>90</v>
      </c>
      <c r="E123" s="48">
        <v>0</v>
      </c>
      <c r="F123" s="47">
        <v>0</v>
      </c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</row>
    <row r="124" spans="1:21" s="13" customFormat="1" x14ac:dyDescent="0.25">
      <c r="A124" s="11" t="s">
        <v>8</v>
      </c>
      <c r="B124" s="67">
        <f>SUM(B120:B123)</f>
        <v>248.38709677419354</v>
      </c>
      <c r="C124" s="67">
        <f>SUM(C120:C123)</f>
        <v>0</v>
      </c>
      <c r="D124" s="67">
        <f>SUM(D120:D123)</f>
        <v>350</v>
      </c>
      <c r="E124" s="67">
        <f t="shared" ref="E124:U124" si="27">SUM(E120:E123)</f>
        <v>0</v>
      </c>
      <c r="F124" s="67">
        <f t="shared" si="27"/>
        <v>0</v>
      </c>
      <c r="G124" s="67">
        <f t="shared" si="27"/>
        <v>0</v>
      </c>
      <c r="H124" s="67">
        <f t="shared" si="27"/>
        <v>0</v>
      </c>
      <c r="I124" s="67">
        <f t="shared" si="27"/>
        <v>0</v>
      </c>
      <c r="J124" s="67">
        <f t="shared" si="27"/>
        <v>0</v>
      </c>
      <c r="K124" s="67">
        <f t="shared" si="27"/>
        <v>0</v>
      </c>
      <c r="L124" s="67">
        <f t="shared" si="27"/>
        <v>0</v>
      </c>
      <c r="M124" s="67">
        <f t="shared" si="27"/>
        <v>0</v>
      </c>
      <c r="N124" s="67">
        <f t="shared" si="27"/>
        <v>0</v>
      </c>
      <c r="O124" s="67">
        <f t="shared" si="27"/>
        <v>0</v>
      </c>
      <c r="P124" s="67">
        <f t="shared" si="27"/>
        <v>0</v>
      </c>
      <c r="Q124" s="67">
        <f t="shared" si="27"/>
        <v>0</v>
      </c>
      <c r="R124" s="67">
        <f t="shared" si="27"/>
        <v>0</v>
      </c>
      <c r="S124" s="67">
        <f t="shared" si="27"/>
        <v>0</v>
      </c>
      <c r="T124" s="67">
        <f t="shared" si="27"/>
        <v>0</v>
      </c>
      <c r="U124" s="67">
        <f t="shared" si="27"/>
        <v>0</v>
      </c>
    </row>
    <row r="125" spans="1:21" ht="6.95" customHeight="1" x14ac:dyDescent="0.25"/>
    <row r="126" spans="1:21" x14ac:dyDescent="0.25">
      <c r="A126" s="43" t="s">
        <v>107</v>
      </c>
      <c r="B126" s="54" t="str">
        <f>B$4</f>
        <v>Meta Parcial</v>
      </c>
      <c r="C126" s="54" t="str">
        <f t="shared" ref="C126:U126" si="28">C$4</f>
        <v>10-31-jul-24</v>
      </c>
      <c r="D126" s="54" t="str">
        <f t="shared" si="28"/>
        <v>Meta Mensal</v>
      </c>
      <c r="E126" s="54">
        <f t="shared" si="28"/>
        <v>45505</v>
      </c>
      <c r="F126" s="54" t="e">
        <f t="shared" ca="1" si="28"/>
        <v>#NAME?</v>
      </c>
      <c r="G126" s="54" t="e">
        <f t="shared" ca="1" si="28"/>
        <v>#NAME?</v>
      </c>
      <c r="H126" s="54" t="e">
        <f t="shared" ca="1" si="28"/>
        <v>#NAME?</v>
      </c>
      <c r="I126" s="54" t="e">
        <f t="shared" ca="1" si="28"/>
        <v>#NAME?</v>
      </c>
      <c r="J126" s="54" t="e">
        <f t="shared" ca="1" si="28"/>
        <v>#NAME?</v>
      </c>
      <c r="K126" s="54" t="e">
        <f t="shared" ca="1" si="28"/>
        <v>#NAME?</v>
      </c>
      <c r="L126" s="54" t="e">
        <f t="shared" ca="1" si="28"/>
        <v>#NAME?</v>
      </c>
      <c r="M126" s="54" t="e">
        <f t="shared" ca="1" si="28"/>
        <v>#NAME?</v>
      </c>
      <c r="N126" s="54" t="e">
        <f t="shared" ca="1" si="28"/>
        <v>#NAME?</v>
      </c>
      <c r="O126" s="54" t="e">
        <f t="shared" ca="1" si="28"/>
        <v>#NAME?</v>
      </c>
      <c r="P126" s="54" t="e">
        <f t="shared" ca="1" si="28"/>
        <v>#NAME?</v>
      </c>
      <c r="Q126" s="54" t="e">
        <f t="shared" ca="1" si="28"/>
        <v>#NAME?</v>
      </c>
      <c r="R126" s="54" t="e">
        <f t="shared" ca="1" si="28"/>
        <v>#NAME?</v>
      </c>
      <c r="S126" s="54" t="e">
        <f t="shared" ca="1" si="28"/>
        <v>#NAME?</v>
      </c>
      <c r="T126" s="54" t="e">
        <f t="shared" ca="1" si="28"/>
        <v>#NAME?</v>
      </c>
      <c r="U126" s="54" t="e">
        <f t="shared" ca="1" si="28"/>
        <v>#NAME?</v>
      </c>
    </row>
    <row r="127" spans="1:21" x14ac:dyDescent="0.25">
      <c r="A127" s="68" t="s">
        <v>108</v>
      </c>
      <c r="B127" s="44">
        <f>(D127/31)*22</f>
        <v>411.61290322580646</v>
      </c>
      <c r="C127" s="47">
        <v>452</v>
      </c>
      <c r="D127" s="44">
        <v>580</v>
      </c>
      <c r="E127" s="48">
        <v>634</v>
      </c>
      <c r="F127" s="47">
        <v>584</v>
      </c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</row>
    <row r="128" spans="1:21" x14ac:dyDescent="0.25">
      <c r="A128" s="68" t="s">
        <v>109</v>
      </c>
      <c r="B128" s="69">
        <f>(D128/31)*22</f>
        <v>4.258064516129032</v>
      </c>
      <c r="C128" s="47">
        <v>0</v>
      </c>
      <c r="D128" s="69">
        <v>6</v>
      </c>
      <c r="E128" s="48">
        <v>0</v>
      </c>
      <c r="F128" s="47">
        <v>0</v>
      </c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</row>
    <row r="129" spans="1:21" s="72" customFormat="1" x14ac:dyDescent="0.25">
      <c r="A129" s="70" t="s">
        <v>8</v>
      </c>
      <c r="B129" s="71">
        <f>SUM(B127:B128)</f>
        <v>415.87096774193549</v>
      </c>
      <c r="C129" s="71">
        <f t="shared" ref="C129:U129" si="29">SUM(C127:C128)</f>
        <v>452</v>
      </c>
      <c r="D129" s="71">
        <f t="shared" si="29"/>
        <v>586</v>
      </c>
      <c r="E129" s="71">
        <f t="shared" si="29"/>
        <v>634</v>
      </c>
      <c r="F129" s="71">
        <f t="shared" si="29"/>
        <v>584</v>
      </c>
      <c r="G129" s="71">
        <f t="shared" si="29"/>
        <v>0</v>
      </c>
      <c r="H129" s="71">
        <f t="shared" si="29"/>
        <v>0</v>
      </c>
      <c r="I129" s="71">
        <f t="shared" si="29"/>
        <v>0</v>
      </c>
      <c r="J129" s="71">
        <f t="shared" si="29"/>
        <v>0</v>
      </c>
      <c r="K129" s="71">
        <f t="shared" si="29"/>
        <v>0</v>
      </c>
      <c r="L129" s="71">
        <f t="shared" si="29"/>
        <v>0</v>
      </c>
      <c r="M129" s="71">
        <f t="shared" si="29"/>
        <v>0</v>
      </c>
      <c r="N129" s="71">
        <f t="shared" si="29"/>
        <v>0</v>
      </c>
      <c r="O129" s="71">
        <f t="shared" si="29"/>
        <v>0</v>
      </c>
      <c r="P129" s="71">
        <f t="shared" si="29"/>
        <v>0</v>
      </c>
      <c r="Q129" s="71">
        <f t="shared" si="29"/>
        <v>0</v>
      </c>
      <c r="R129" s="71">
        <f t="shared" si="29"/>
        <v>0</v>
      </c>
      <c r="S129" s="71">
        <f t="shared" si="29"/>
        <v>0</v>
      </c>
      <c r="T129" s="71">
        <f t="shared" si="29"/>
        <v>0</v>
      </c>
      <c r="U129" s="71">
        <f t="shared" si="29"/>
        <v>0</v>
      </c>
    </row>
    <row r="130" spans="1:21" ht="6.95" customHeight="1" x14ac:dyDescent="0.25"/>
    <row r="131" spans="1:21" x14ac:dyDescent="0.25">
      <c r="A131" s="43" t="s">
        <v>110</v>
      </c>
      <c r="B131" s="54" t="str">
        <f>B$4</f>
        <v>Meta Parcial</v>
      </c>
      <c r="C131" s="54" t="str">
        <f t="shared" ref="C131:U131" si="30">C$4</f>
        <v>10-31-jul-24</v>
      </c>
      <c r="D131" s="54" t="str">
        <f t="shared" si="30"/>
        <v>Meta Mensal</v>
      </c>
      <c r="E131" s="54">
        <f t="shared" si="30"/>
        <v>45505</v>
      </c>
      <c r="F131" s="54" t="e">
        <f t="shared" ca="1" si="30"/>
        <v>#NAME?</v>
      </c>
      <c r="G131" s="54" t="e">
        <f t="shared" ca="1" si="30"/>
        <v>#NAME?</v>
      </c>
      <c r="H131" s="54" t="e">
        <f t="shared" ca="1" si="30"/>
        <v>#NAME?</v>
      </c>
      <c r="I131" s="54" t="e">
        <f t="shared" ca="1" si="30"/>
        <v>#NAME?</v>
      </c>
      <c r="J131" s="54" t="e">
        <f t="shared" ca="1" si="30"/>
        <v>#NAME?</v>
      </c>
      <c r="K131" s="54" t="e">
        <f t="shared" ca="1" si="30"/>
        <v>#NAME?</v>
      </c>
      <c r="L131" s="54" t="e">
        <f t="shared" ca="1" si="30"/>
        <v>#NAME?</v>
      </c>
      <c r="M131" s="54" t="e">
        <f t="shared" ca="1" si="30"/>
        <v>#NAME?</v>
      </c>
      <c r="N131" s="54" t="e">
        <f t="shared" ca="1" si="30"/>
        <v>#NAME?</v>
      </c>
      <c r="O131" s="54" t="e">
        <f t="shared" ca="1" si="30"/>
        <v>#NAME?</v>
      </c>
      <c r="P131" s="54" t="e">
        <f t="shared" ca="1" si="30"/>
        <v>#NAME?</v>
      </c>
      <c r="Q131" s="54" t="e">
        <f t="shared" ca="1" si="30"/>
        <v>#NAME?</v>
      </c>
      <c r="R131" s="54" t="e">
        <f t="shared" ca="1" si="30"/>
        <v>#NAME?</v>
      </c>
      <c r="S131" s="54" t="e">
        <f t="shared" ca="1" si="30"/>
        <v>#NAME?</v>
      </c>
      <c r="T131" s="54" t="e">
        <f t="shared" ca="1" si="30"/>
        <v>#NAME?</v>
      </c>
      <c r="U131" s="54" t="e">
        <f t="shared" ca="1" si="30"/>
        <v>#NAME?</v>
      </c>
    </row>
    <row r="132" spans="1:21" x14ac:dyDescent="0.25">
      <c r="A132" s="68" t="s">
        <v>111</v>
      </c>
      <c r="B132" s="44">
        <f>(D132/31)*22</f>
        <v>10.64516129032258</v>
      </c>
      <c r="C132" s="47">
        <v>0</v>
      </c>
      <c r="D132" s="44">
        <v>15</v>
      </c>
      <c r="E132" s="48">
        <v>0</v>
      </c>
      <c r="F132" s="47">
        <v>0</v>
      </c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</row>
    <row r="133" spans="1:21" x14ac:dyDescent="0.25">
      <c r="A133" s="68" t="s">
        <v>112</v>
      </c>
      <c r="B133" s="69">
        <f>(D133/31)*22</f>
        <v>24.838709677419356</v>
      </c>
      <c r="C133" s="47">
        <v>0</v>
      </c>
      <c r="D133" s="69">
        <v>35</v>
      </c>
      <c r="E133" s="48">
        <v>0</v>
      </c>
      <c r="F133" s="47">
        <v>0</v>
      </c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</row>
    <row r="134" spans="1:21" s="72" customFormat="1" x14ac:dyDescent="0.25">
      <c r="A134" s="70" t="s">
        <v>8</v>
      </c>
      <c r="B134" s="71">
        <f>SUM(B132:B133)</f>
        <v>35.483870967741936</v>
      </c>
      <c r="C134" s="71">
        <f t="shared" ref="C134:U134" si="31">SUM(C132:C133)</f>
        <v>0</v>
      </c>
      <c r="D134" s="71">
        <f t="shared" si="31"/>
        <v>50</v>
      </c>
      <c r="E134" s="71">
        <f t="shared" si="31"/>
        <v>0</v>
      </c>
      <c r="F134" s="71">
        <f t="shared" si="31"/>
        <v>0</v>
      </c>
      <c r="G134" s="71">
        <f t="shared" si="31"/>
        <v>0</v>
      </c>
      <c r="H134" s="71">
        <f t="shared" si="31"/>
        <v>0</v>
      </c>
      <c r="I134" s="71">
        <f t="shared" si="31"/>
        <v>0</v>
      </c>
      <c r="J134" s="71">
        <f t="shared" si="31"/>
        <v>0</v>
      </c>
      <c r="K134" s="71">
        <f t="shared" si="31"/>
        <v>0</v>
      </c>
      <c r="L134" s="71">
        <f t="shared" si="31"/>
        <v>0</v>
      </c>
      <c r="M134" s="71">
        <f t="shared" si="31"/>
        <v>0</v>
      </c>
      <c r="N134" s="71">
        <f t="shared" si="31"/>
        <v>0</v>
      </c>
      <c r="O134" s="71">
        <f t="shared" si="31"/>
        <v>0</v>
      </c>
      <c r="P134" s="71">
        <f t="shared" si="31"/>
        <v>0</v>
      </c>
      <c r="Q134" s="71">
        <f t="shared" si="31"/>
        <v>0</v>
      </c>
      <c r="R134" s="71">
        <f t="shared" si="31"/>
        <v>0</v>
      </c>
      <c r="S134" s="71">
        <f t="shared" si="31"/>
        <v>0</v>
      </c>
      <c r="T134" s="71">
        <f t="shared" si="31"/>
        <v>0</v>
      </c>
      <c r="U134" s="71">
        <f t="shared" si="31"/>
        <v>0</v>
      </c>
    </row>
    <row r="135" spans="1:21" ht="6.95" customHeight="1" x14ac:dyDescent="0.25"/>
    <row r="136" spans="1:21" x14ac:dyDescent="0.25">
      <c r="A136" s="43" t="s">
        <v>113</v>
      </c>
      <c r="B136" s="54" t="str">
        <f>B$4</f>
        <v>Meta Parcial</v>
      </c>
      <c r="C136" s="54" t="str">
        <f t="shared" ref="C136:U136" si="32">C$4</f>
        <v>10-31-jul-24</v>
      </c>
      <c r="D136" s="54" t="str">
        <f t="shared" si="32"/>
        <v>Meta Mensal</v>
      </c>
      <c r="E136" s="54">
        <f t="shared" si="32"/>
        <v>45505</v>
      </c>
      <c r="F136" s="54" t="e">
        <f t="shared" ca="1" si="32"/>
        <v>#NAME?</v>
      </c>
      <c r="G136" s="54" t="e">
        <f t="shared" ca="1" si="32"/>
        <v>#NAME?</v>
      </c>
      <c r="H136" s="54" t="e">
        <f t="shared" ca="1" si="32"/>
        <v>#NAME?</v>
      </c>
      <c r="I136" s="54" t="e">
        <f t="shared" ca="1" si="32"/>
        <v>#NAME?</v>
      </c>
      <c r="J136" s="54" t="e">
        <f t="shared" ca="1" si="32"/>
        <v>#NAME?</v>
      </c>
      <c r="K136" s="54" t="e">
        <f t="shared" ca="1" si="32"/>
        <v>#NAME?</v>
      </c>
      <c r="L136" s="54" t="e">
        <f t="shared" ca="1" si="32"/>
        <v>#NAME?</v>
      </c>
      <c r="M136" s="54" t="e">
        <f t="shared" ca="1" si="32"/>
        <v>#NAME?</v>
      </c>
      <c r="N136" s="54" t="e">
        <f t="shared" ca="1" si="32"/>
        <v>#NAME?</v>
      </c>
      <c r="O136" s="54" t="e">
        <f t="shared" ca="1" si="32"/>
        <v>#NAME?</v>
      </c>
      <c r="P136" s="54" t="e">
        <f t="shared" ca="1" si="32"/>
        <v>#NAME?</v>
      </c>
      <c r="Q136" s="54" t="e">
        <f t="shared" ca="1" si="32"/>
        <v>#NAME?</v>
      </c>
      <c r="R136" s="54" t="e">
        <f t="shared" ca="1" si="32"/>
        <v>#NAME?</v>
      </c>
      <c r="S136" s="54" t="e">
        <f t="shared" ca="1" si="32"/>
        <v>#NAME?</v>
      </c>
      <c r="T136" s="54" t="e">
        <f t="shared" ca="1" si="32"/>
        <v>#NAME?</v>
      </c>
      <c r="U136" s="54" t="e">
        <f t="shared" ca="1" si="32"/>
        <v>#NAME?</v>
      </c>
    </row>
    <row r="137" spans="1:21" x14ac:dyDescent="0.25">
      <c r="A137" s="68" t="s">
        <v>114</v>
      </c>
      <c r="B137" s="44">
        <f>(D137/31)*22</f>
        <v>8516.1290322580644</v>
      </c>
      <c r="C137" s="47">
        <v>0</v>
      </c>
      <c r="D137" s="44">
        <v>12000</v>
      </c>
      <c r="E137" s="48">
        <v>7136</v>
      </c>
      <c r="F137" s="47">
        <v>6246</v>
      </c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</row>
    <row r="138" spans="1:21" x14ac:dyDescent="0.25">
      <c r="A138" s="68" t="s">
        <v>115</v>
      </c>
      <c r="B138" s="44">
        <f>(D138/31)*22</f>
        <v>8516.1290322580644</v>
      </c>
      <c r="C138" s="47">
        <v>0</v>
      </c>
      <c r="D138" s="69">
        <v>12000</v>
      </c>
      <c r="E138" s="48">
        <v>0</v>
      </c>
      <c r="F138" s="47">
        <v>0</v>
      </c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</row>
    <row r="139" spans="1:21" s="72" customFormat="1" x14ac:dyDescent="0.25">
      <c r="A139" s="70" t="s">
        <v>8</v>
      </c>
      <c r="B139" s="71">
        <f>SUM(B137:B138)</f>
        <v>17032.258064516129</v>
      </c>
      <c r="C139" s="71">
        <f t="shared" ref="C139:U139" si="33">SUM(C137:C138)</f>
        <v>0</v>
      </c>
      <c r="D139" s="71">
        <f t="shared" si="33"/>
        <v>24000</v>
      </c>
      <c r="E139" s="71">
        <f t="shared" si="33"/>
        <v>7136</v>
      </c>
      <c r="F139" s="71">
        <f t="shared" si="33"/>
        <v>6246</v>
      </c>
      <c r="G139" s="71">
        <f t="shared" si="33"/>
        <v>0</v>
      </c>
      <c r="H139" s="71">
        <f t="shared" si="33"/>
        <v>0</v>
      </c>
      <c r="I139" s="71">
        <f t="shared" si="33"/>
        <v>0</v>
      </c>
      <c r="J139" s="71">
        <f t="shared" si="33"/>
        <v>0</v>
      </c>
      <c r="K139" s="71">
        <f t="shared" si="33"/>
        <v>0</v>
      </c>
      <c r="L139" s="71">
        <f t="shared" si="33"/>
        <v>0</v>
      </c>
      <c r="M139" s="71">
        <f t="shared" si="33"/>
        <v>0</v>
      </c>
      <c r="N139" s="71">
        <f t="shared" si="33"/>
        <v>0</v>
      </c>
      <c r="O139" s="71">
        <f t="shared" si="33"/>
        <v>0</v>
      </c>
      <c r="P139" s="71">
        <f t="shared" si="33"/>
        <v>0</v>
      </c>
      <c r="Q139" s="71">
        <f t="shared" si="33"/>
        <v>0</v>
      </c>
      <c r="R139" s="71">
        <f t="shared" si="33"/>
        <v>0</v>
      </c>
      <c r="S139" s="71">
        <f t="shared" si="33"/>
        <v>0</v>
      </c>
      <c r="T139" s="71">
        <f t="shared" si="33"/>
        <v>0</v>
      </c>
      <c r="U139" s="71">
        <f t="shared" si="33"/>
        <v>0</v>
      </c>
    </row>
  </sheetData>
  <mergeCells count="6">
    <mergeCell ref="A2:U2"/>
    <mergeCell ref="A3:U3"/>
    <mergeCell ref="B10:B32"/>
    <mergeCell ref="D10:D32"/>
    <mergeCell ref="B36:B41"/>
    <mergeCell ref="D36:D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firstPageNumber="0" fitToHeight="0" orientation="portrait" horizontalDpi="300" verticalDpi="300" r:id="rId1"/>
  <headerFooter>
    <oddHeader>&amp;C&amp;A</oddHeader>
    <oddFooter>&amp;C
Diretoria Geral - Policlínica de Formosa&amp;RPágina &amp;P de &amp;N</oddFooter>
  </headerFooter>
  <rowBreaks count="2" manualBreakCount="2">
    <brk id="48" max="20" man="1"/>
    <brk id="10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A41E-AB5B-4802-B10D-2A95752FF7D7}">
  <sheetPr>
    <tabColor theme="7" tint="-0.499984740745262"/>
    <pageSetUpPr fitToPage="1"/>
  </sheetPr>
  <dimension ref="A1:IV22"/>
  <sheetViews>
    <sheetView showGridLines="0" view="pageBreakPreview" topLeftCell="A9" zoomScaleNormal="100" zoomScaleSheetLayoutView="100" workbookViewId="0">
      <selection activeCell="A16" sqref="A16"/>
    </sheetView>
  </sheetViews>
  <sheetFormatPr defaultColWidth="8.7109375" defaultRowHeight="12.75" x14ac:dyDescent="0.25"/>
  <cols>
    <col min="1" max="1" width="78.28515625" style="75" customWidth="1"/>
    <col min="2" max="2" width="20.7109375" style="75" hidden="1" customWidth="1"/>
    <col min="3" max="3" width="14.28515625" style="75" hidden="1" customWidth="1"/>
    <col min="4" max="4" width="14.28515625" style="75" customWidth="1"/>
    <col min="5" max="5" width="20.7109375" style="75" hidden="1" customWidth="1"/>
    <col min="6" max="6" width="20.7109375" style="75" customWidth="1"/>
    <col min="7" max="21" width="20.7109375" style="75" hidden="1" customWidth="1"/>
    <col min="22" max="16384" width="8.7109375" style="75"/>
  </cols>
  <sheetData>
    <row r="1" spans="1:256" s="74" customFormat="1" ht="54.95" customHeight="1" x14ac:dyDescent="0.8">
      <c r="A1" s="73" t="s">
        <v>116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1:256" ht="15" x14ac:dyDescent="0.2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56" x14ac:dyDescent="0.25">
      <c r="A3" s="143" t="s">
        <v>117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4"/>
    </row>
    <row r="4" spans="1:256" s="79" customFormat="1" x14ac:dyDescent="0.2">
      <c r="A4" s="76" t="s">
        <v>118</v>
      </c>
      <c r="B4" s="77" t="s">
        <v>5</v>
      </c>
      <c r="C4" s="77" t="s">
        <v>4</v>
      </c>
      <c r="D4" s="77" t="s">
        <v>5</v>
      </c>
      <c r="E4" s="77">
        <v>45505</v>
      </c>
      <c r="F4" s="77">
        <v>45536</v>
      </c>
      <c r="G4" s="77">
        <v>45566</v>
      </c>
      <c r="H4" s="77">
        <v>45597</v>
      </c>
      <c r="I4" s="77">
        <v>45627</v>
      </c>
      <c r="J4" s="77">
        <v>45658</v>
      </c>
      <c r="K4" s="77">
        <v>45689</v>
      </c>
      <c r="L4" s="77">
        <v>45717</v>
      </c>
      <c r="M4" s="77">
        <v>45748</v>
      </c>
      <c r="N4" s="77">
        <v>45778</v>
      </c>
      <c r="O4" s="77">
        <v>45809</v>
      </c>
      <c r="P4" s="77">
        <v>45839</v>
      </c>
      <c r="Q4" s="77">
        <v>45870</v>
      </c>
      <c r="R4" s="77">
        <v>45901</v>
      </c>
      <c r="S4" s="77">
        <v>45931</v>
      </c>
      <c r="T4" s="77">
        <v>45962</v>
      </c>
      <c r="U4" s="77">
        <v>45992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 s="83" customFormat="1" x14ac:dyDescent="0.25">
      <c r="A5" s="80" t="s">
        <v>119</v>
      </c>
      <c r="B5" s="81">
        <v>1</v>
      </c>
      <c r="C5" s="82">
        <f t="shared" ref="C5:U5" si="0">IFERROR(ROUND((C6/C7),4),0)</f>
        <v>1.6774</v>
      </c>
      <c r="D5" s="81">
        <v>1</v>
      </c>
      <c r="E5" s="82">
        <f t="shared" si="0"/>
        <v>1.4016999999999999</v>
      </c>
      <c r="F5" s="82">
        <f t="shared" si="0"/>
        <v>1.3522000000000001</v>
      </c>
      <c r="G5" s="82">
        <f t="shared" si="0"/>
        <v>0</v>
      </c>
      <c r="H5" s="82">
        <f t="shared" si="0"/>
        <v>0</v>
      </c>
      <c r="I5" s="82">
        <f t="shared" si="0"/>
        <v>0</v>
      </c>
      <c r="J5" s="82">
        <f t="shared" si="0"/>
        <v>0</v>
      </c>
      <c r="K5" s="82">
        <f t="shared" si="0"/>
        <v>0</v>
      </c>
      <c r="L5" s="82">
        <f t="shared" si="0"/>
        <v>0</v>
      </c>
      <c r="M5" s="82">
        <f t="shared" si="0"/>
        <v>0</v>
      </c>
      <c r="N5" s="82">
        <f t="shared" si="0"/>
        <v>0</v>
      </c>
      <c r="O5" s="82">
        <f t="shared" si="0"/>
        <v>0</v>
      </c>
      <c r="P5" s="82">
        <f t="shared" si="0"/>
        <v>0</v>
      </c>
      <c r="Q5" s="82">
        <f t="shared" si="0"/>
        <v>0</v>
      </c>
      <c r="R5" s="82">
        <f t="shared" si="0"/>
        <v>0</v>
      </c>
      <c r="S5" s="82">
        <f t="shared" si="0"/>
        <v>0</v>
      </c>
      <c r="T5" s="82">
        <f t="shared" si="0"/>
        <v>0</v>
      </c>
      <c r="U5" s="82">
        <f t="shared" si="0"/>
        <v>0</v>
      </c>
    </row>
    <row r="6" spans="1:256" s="88" customFormat="1" x14ac:dyDescent="0.2">
      <c r="A6" s="84" t="s">
        <v>120</v>
      </c>
      <c r="B6" s="67"/>
      <c r="C6" s="85">
        <v>6473</v>
      </c>
      <c r="D6" s="67"/>
      <c r="E6" s="86">
        <v>7621</v>
      </c>
      <c r="F6" s="85">
        <v>7352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pans="1:256" s="88" customFormat="1" x14ac:dyDescent="0.2">
      <c r="A7" s="84" t="s">
        <v>121</v>
      </c>
      <c r="B7" s="67"/>
      <c r="C7" s="85">
        <v>3859</v>
      </c>
      <c r="D7" s="67"/>
      <c r="E7" s="85">
        <v>5437</v>
      </c>
      <c r="F7" s="85">
        <v>5437</v>
      </c>
      <c r="G7" s="85">
        <v>5437</v>
      </c>
      <c r="H7" s="85">
        <v>5437</v>
      </c>
      <c r="I7" s="85">
        <v>5437</v>
      </c>
      <c r="J7" s="85">
        <v>5437</v>
      </c>
      <c r="K7" s="85">
        <v>5437</v>
      </c>
      <c r="L7" s="85">
        <v>5437</v>
      </c>
      <c r="M7" s="85">
        <v>5437</v>
      </c>
      <c r="N7" s="85">
        <v>5437</v>
      </c>
      <c r="O7" s="85">
        <v>5437</v>
      </c>
      <c r="P7" s="85">
        <v>5437</v>
      </c>
      <c r="Q7" s="85">
        <v>5437</v>
      </c>
      <c r="R7" s="85">
        <v>5437</v>
      </c>
      <c r="S7" s="85">
        <v>5437</v>
      </c>
      <c r="T7" s="85">
        <v>5437</v>
      </c>
      <c r="U7" s="85">
        <v>5437</v>
      </c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pans="1:256" s="83" customFormat="1" x14ac:dyDescent="0.25">
      <c r="A8" s="80" t="s">
        <v>122</v>
      </c>
      <c r="B8" s="81">
        <v>1</v>
      </c>
      <c r="C8" s="82">
        <f t="shared" ref="C8:U8" si="1">IFERROR(ROUND((C9/C10),4),0)</f>
        <v>2.3264999999999998</v>
      </c>
      <c r="D8" s="81">
        <v>1</v>
      </c>
      <c r="E8" s="82">
        <f t="shared" si="1"/>
        <v>1.1856</v>
      </c>
      <c r="F8" s="82">
        <f t="shared" si="1"/>
        <v>0.8931</v>
      </c>
      <c r="G8" s="82">
        <f t="shared" si="1"/>
        <v>0</v>
      </c>
      <c r="H8" s="82">
        <f t="shared" si="1"/>
        <v>0</v>
      </c>
      <c r="I8" s="82">
        <f t="shared" si="1"/>
        <v>0</v>
      </c>
      <c r="J8" s="82">
        <f t="shared" si="1"/>
        <v>0</v>
      </c>
      <c r="K8" s="82">
        <f t="shared" si="1"/>
        <v>0</v>
      </c>
      <c r="L8" s="82">
        <f t="shared" si="1"/>
        <v>0</v>
      </c>
      <c r="M8" s="82">
        <f t="shared" si="1"/>
        <v>0</v>
      </c>
      <c r="N8" s="82">
        <f t="shared" si="1"/>
        <v>0</v>
      </c>
      <c r="O8" s="82">
        <f t="shared" si="1"/>
        <v>0</v>
      </c>
      <c r="P8" s="82">
        <f t="shared" si="1"/>
        <v>0</v>
      </c>
      <c r="Q8" s="82">
        <f t="shared" si="1"/>
        <v>0</v>
      </c>
      <c r="R8" s="82">
        <f t="shared" si="1"/>
        <v>0</v>
      </c>
      <c r="S8" s="82">
        <f t="shared" si="1"/>
        <v>0</v>
      </c>
      <c r="T8" s="82">
        <f t="shared" si="1"/>
        <v>0</v>
      </c>
      <c r="U8" s="82">
        <f t="shared" si="1"/>
        <v>0</v>
      </c>
    </row>
    <row r="9" spans="1:256" s="88" customFormat="1" x14ac:dyDescent="0.2">
      <c r="A9" s="84" t="s">
        <v>123</v>
      </c>
      <c r="B9" s="67"/>
      <c r="C9" s="85">
        <v>3104</v>
      </c>
      <c r="D9" s="67"/>
      <c r="E9" s="86">
        <v>2229</v>
      </c>
      <c r="F9" s="85">
        <v>1679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pans="1:256" s="88" customFormat="1" x14ac:dyDescent="0.2">
      <c r="A10" s="84" t="s">
        <v>124</v>
      </c>
      <c r="B10" s="67"/>
      <c r="C10" s="85">
        <v>1334.1935483870966</v>
      </c>
      <c r="D10" s="67"/>
      <c r="E10" s="85">
        <v>1880</v>
      </c>
      <c r="F10" s="85">
        <v>1880</v>
      </c>
      <c r="G10" s="85">
        <v>1880</v>
      </c>
      <c r="H10" s="85">
        <v>1880</v>
      </c>
      <c r="I10" s="85">
        <v>1880</v>
      </c>
      <c r="J10" s="85">
        <v>1880</v>
      </c>
      <c r="K10" s="85">
        <v>1880</v>
      </c>
      <c r="L10" s="85">
        <v>1880</v>
      </c>
      <c r="M10" s="85">
        <v>1880</v>
      </c>
      <c r="N10" s="85">
        <v>1880</v>
      </c>
      <c r="O10" s="85">
        <v>1880</v>
      </c>
      <c r="P10" s="85">
        <v>1880</v>
      </c>
      <c r="Q10" s="85">
        <v>1880</v>
      </c>
      <c r="R10" s="85">
        <v>1880</v>
      </c>
      <c r="S10" s="85">
        <v>1880</v>
      </c>
      <c r="T10" s="85">
        <v>1880</v>
      </c>
      <c r="U10" s="85">
        <v>1880</v>
      </c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pans="1:256" s="83" customFormat="1" x14ac:dyDescent="0.25">
      <c r="A11" s="80" t="s">
        <v>125</v>
      </c>
      <c r="B11" s="89" t="s">
        <v>126</v>
      </c>
      <c r="C11" s="90">
        <f t="shared" ref="C11:U11" si="2">IFERROR(ROUND((C12/C13),4),0)</f>
        <v>1</v>
      </c>
      <c r="D11" s="89" t="s">
        <v>126</v>
      </c>
      <c r="E11" s="90">
        <f t="shared" si="2"/>
        <v>1</v>
      </c>
      <c r="F11" s="90">
        <f t="shared" si="2"/>
        <v>1</v>
      </c>
      <c r="G11" s="90">
        <f t="shared" si="2"/>
        <v>0</v>
      </c>
      <c r="H11" s="90">
        <f t="shared" si="2"/>
        <v>0</v>
      </c>
      <c r="I11" s="90">
        <f t="shared" si="2"/>
        <v>0</v>
      </c>
      <c r="J11" s="90">
        <f t="shared" si="2"/>
        <v>0</v>
      </c>
      <c r="K11" s="90">
        <f t="shared" si="2"/>
        <v>0</v>
      </c>
      <c r="L11" s="90">
        <f t="shared" si="2"/>
        <v>0</v>
      </c>
      <c r="M11" s="90">
        <f t="shared" si="2"/>
        <v>0</v>
      </c>
      <c r="N11" s="90">
        <f t="shared" si="2"/>
        <v>0</v>
      </c>
      <c r="O11" s="90">
        <f t="shared" si="2"/>
        <v>0</v>
      </c>
      <c r="P11" s="90">
        <f t="shared" si="2"/>
        <v>0</v>
      </c>
      <c r="Q11" s="90">
        <f t="shared" si="2"/>
        <v>0</v>
      </c>
      <c r="R11" s="90">
        <f t="shared" si="2"/>
        <v>0</v>
      </c>
      <c r="S11" s="90">
        <f t="shared" si="2"/>
        <v>0</v>
      </c>
      <c r="T11" s="90">
        <f t="shared" si="2"/>
        <v>0</v>
      </c>
      <c r="U11" s="90">
        <f t="shared" si="2"/>
        <v>0</v>
      </c>
    </row>
    <row r="12" spans="1:256" s="88" customFormat="1" x14ac:dyDescent="0.2">
      <c r="A12" s="84" t="s">
        <v>127</v>
      </c>
      <c r="B12" s="67"/>
      <c r="C12" s="85">
        <v>752</v>
      </c>
      <c r="D12" s="67"/>
      <c r="E12" s="86">
        <v>1577</v>
      </c>
      <c r="F12" s="85">
        <v>1760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pans="1:256" s="88" customFormat="1" x14ac:dyDescent="0.2">
      <c r="A13" s="84" t="s">
        <v>128</v>
      </c>
      <c r="B13" s="67"/>
      <c r="C13" s="85">
        <v>752</v>
      </c>
      <c r="D13" s="67"/>
      <c r="E13" s="86">
        <v>1577</v>
      </c>
      <c r="F13" s="85">
        <v>1760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pans="1:256" s="83" customFormat="1" ht="25.5" x14ac:dyDescent="0.25">
      <c r="A14" s="80" t="s">
        <v>129</v>
      </c>
      <c r="B14" s="89" t="s">
        <v>130</v>
      </c>
      <c r="C14" s="90">
        <f t="shared" ref="C14:U14" si="3">IFERROR(ROUND((C15/C16),4),0)</f>
        <v>1</v>
      </c>
      <c r="D14" s="89" t="s">
        <v>130</v>
      </c>
      <c r="E14" s="90">
        <f t="shared" si="3"/>
        <v>1</v>
      </c>
      <c r="F14" s="90">
        <f t="shared" si="3"/>
        <v>1</v>
      </c>
      <c r="G14" s="90">
        <f t="shared" si="3"/>
        <v>0</v>
      </c>
      <c r="H14" s="90">
        <f t="shared" si="3"/>
        <v>0</v>
      </c>
      <c r="I14" s="90">
        <f t="shared" si="3"/>
        <v>0</v>
      </c>
      <c r="J14" s="90">
        <f t="shared" si="3"/>
        <v>0</v>
      </c>
      <c r="K14" s="90">
        <f t="shared" si="3"/>
        <v>0</v>
      </c>
      <c r="L14" s="90">
        <f t="shared" si="3"/>
        <v>0</v>
      </c>
      <c r="M14" s="90">
        <f t="shared" si="3"/>
        <v>0</v>
      </c>
      <c r="N14" s="90">
        <f t="shared" si="3"/>
        <v>0</v>
      </c>
      <c r="O14" s="90">
        <f t="shared" si="3"/>
        <v>0</v>
      </c>
      <c r="P14" s="90">
        <f t="shared" si="3"/>
        <v>0</v>
      </c>
      <c r="Q14" s="90">
        <f t="shared" si="3"/>
        <v>0</v>
      </c>
      <c r="R14" s="90">
        <f t="shared" si="3"/>
        <v>0</v>
      </c>
      <c r="S14" s="90">
        <f t="shared" si="3"/>
        <v>0</v>
      </c>
      <c r="T14" s="90">
        <f t="shared" si="3"/>
        <v>0</v>
      </c>
      <c r="U14" s="90">
        <f t="shared" si="3"/>
        <v>0</v>
      </c>
    </row>
    <row r="15" spans="1:256" s="88" customFormat="1" x14ac:dyDescent="0.2">
      <c r="A15" s="84" t="s">
        <v>131</v>
      </c>
      <c r="B15" s="67"/>
      <c r="C15" s="85">
        <v>172</v>
      </c>
      <c r="D15" s="67"/>
      <c r="E15" s="86">
        <v>172</v>
      </c>
      <c r="F15" s="85">
        <v>168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pans="1:256" s="88" customFormat="1" x14ac:dyDescent="0.2">
      <c r="A16" s="84" t="s">
        <v>132</v>
      </c>
      <c r="B16" s="67"/>
      <c r="C16" s="85">
        <v>172</v>
      </c>
      <c r="D16" s="67"/>
      <c r="E16" s="86">
        <v>172</v>
      </c>
      <c r="F16" s="85">
        <v>168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pans="1:256" s="83" customFormat="1" ht="25.5" x14ac:dyDescent="0.25">
      <c r="A17" s="80" t="s">
        <v>133</v>
      </c>
      <c r="B17" s="89" t="s">
        <v>54</v>
      </c>
      <c r="C17" s="90">
        <f t="shared" ref="C17:U17" si="4">IFERROR(ROUND((C18/C19),4),0)</f>
        <v>4.9399999999999999E-2</v>
      </c>
      <c r="D17" s="89" t="s">
        <v>54</v>
      </c>
      <c r="E17" s="90">
        <f t="shared" si="4"/>
        <v>5.8900000000000001E-2</v>
      </c>
      <c r="F17" s="90">
        <f t="shared" si="4"/>
        <v>4.65E-2</v>
      </c>
      <c r="G17" s="90">
        <f t="shared" si="4"/>
        <v>5.7099999999999998E-2</v>
      </c>
      <c r="H17" s="90">
        <f t="shared" si="4"/>
        <v>0</v>
      </c>
      <c r="I17" s="90">
        <f t="shared" si="4"/>
        <v>0</v>
      </c>
      <c r="J17" s="90">
        <f t="shared" si="4"/>
        <v>0</v>
      </c>
      <c r="K17" s="90">
        <f t="shared" si="4"/>
        <v>0</v>
      </c>
      <c r="L17" s="90">
        <f t="shared" si="4"/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0</v>
      </c>
      <c r="R17" s="90">
        <f t="shared" si="4"/>
        <v>0</v>
      </c>
      <c r="S17" s="90">
        <f t="shared" si="4"/>
        <v>0</v>
      </c>
      <c r="T17" s="90">
        <f t="shared" si="4"/>
        <v>0</v>
      </c>
      <c r="U17" s="90">
        <f t="shared" si="4"/>
        <v>0</v>
      </c>
    </row>
    <row r="18" spans="1:256" s="88" customFormat="1" x14ac:dyDescent="0.2">
      <c r="A18" s="84" t="s">
        <v>53</v>
      </c>
      <c r="B18" s="67"/>
      <c r="C18" s="85">
        <v>158</v>
      </c>
      <c r="D18" s="67"/>
      <c r="E18" s="85">
        <v>272</v>
      </c>
      <c r="F18" s="85">
        <v>230</v>
      </c>
      <c r="G18" s="85">
        <v>282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pans="1:256" s="88" customFormat="1" x14ac:dyDescent="0.2">
      <c r="A19" s="84" t="s">
        <v>134</v>
      </c>
      <c r="B19" s="67"/>
      <c r="C19" s="85">
        <v>3198</v>
      </c>
      <c r="D19" s="67"/>
      <c r="E19" s="85">
        <v>4615</v>
      </c>
      <c r="F19" s="85">
        <v>4942</v>
      </c>
      <c r="G19" s="85">
        <v>4942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pans="1:256" s="94" customFormat="1" x14ac:dyDescent="0.25">
      <c r="A20" s="91" t="s">
        <v>135</v>
      </c>
      <c r="B20" s="92" t="s">
        <v>136</v>
      </c>
      <c r="C20" s="93">
        <f t="shared" ref="C20:U20" si="5">IFERROR(ROUND((C21/C22),4),0)</f>
        <v>1.4E-3</v>
      </c>
      <c r="D20" s="92" t="s">
        <v>136</v>
      </c>
      <c r="E20" s="93">
        <f t="shared" si="5"/>
        <v>5.0000000000000001E-4</v>
      </c>
      <c r="F20" s="93">
        <f t="shared" si="5"/>
        <v>1.17E-2</v>
      </c>
      <c r="G20" s="93">
        <f t="shared" si="5"/>
        <v>0</v>
      </c>
      <c r="H20" s="93">
        <f t="shared" si="5"/>
        <v>0</v>
      </c>
      <c r="I20" s="93">
        <f t="shared" si="5"/>
        <v>0</v>
      </c>
      <c r="J20" s="93">
        <f t="shared" si="5"/>
        <v>0</v>
      </c>
      <c r="K20" s="93">
        <f t="shared" si="5"/>
        <v>0</v>
      </c>
      <c r="L20" s="93">
        <f t="shared" si="5"/>
        <v>0</v>
      </c>
      <c r="M20" s="93">
        <f t="shared" si="5"/>
        <v>0</v>
      </c>
      <c r="N20" s="93">
        <f t="shared" si="5"/>
        <v>0</v>
      </c>
      <c r="O20" s="93">
        <f t="shared" si="5"/>
        <v>0</v>
      </c>
      <c r="P20" s="93">
        <f t="shared" si="5"/>
        <v>0</v>
      </c>
      <c r="Q20" s="93">
        <f t="shared" si="5"/>
        <v>0</v>
      </c>
      <c r="R20" s="93">
        <f t="shared" si="5"/>
        <v>0</v>
      </c>
      <c r="S20" s="93">
        <f t="shared" si="5"/>
        <v>0</v>
      </c>
      <c r="T20" s="93">
        <f t="shared" si="5"/>
        <v>0</v>
      </c>
      <c r="U20" s="93">
        <f t="shared" si="5"/>
        <v>0</v>
      </c>
    </row>
    <row r="21" spans="1:256" s="88" customFormat="1" x14ac:dyDescent="0.2">
      <c r="A21" s="84" t="s">
        <v>137</v>
      </c>
      <c r="B21" s="67"/>
      <c r="C21" s="85">
        <v>847.27</v>
      </c>
      <c r="D21" s="67"/>
      <c r="E21" s="86">
        <v>98</v>
      </c>
      <c r="F21" s="141">
        <v>2271.7199999999998</v>
      </c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spans="1:256" s="88" customFormat="1" x14ac:dyDescent="0.2">
      <c r="A22" s="84" t="s">
        <v>138</v>
      </c>
      <c r="B22" s="67"/>
      <c r="C22" s="85">
        <v>615252.68999999994</v>
      </c>
      <c r="D22" s="67"/>
      <c r="E22" s="86">
        <v>193596</v>
      </c>
      <c r="F22" s="141">
        <v>193596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rstPageNumber="0" fitToHeight="0" orientation="portrait" horizontalDpi="300" verticalDpi="300" r:id="rId1"/>
  <headerFooter>
    <oddFooter>&amp;C
Diretoria Geral - Policlínica de Formosa&amp;RPágina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7AACF-5889-47B4-89C2-24E72CDDBB50}">
  <sheetPr>
    <tabColor theme="7" tint="-0.499984740745262"/>
    <pageSetUpPr fitToPage="1"/>
  </sheetPr>
  <dimension ref="A1:IV68"/>
  <sheetViews>
    <sheetView showGridLines="0" view="pageBreakPreview" topLeftCell="A44" zoomScale="85" zoomScaleNormal="100" zoomScaleSheetLayoutView="85" workbookViewId="0">
      <selection activeCell="A75" sqref="A75"/>
    </sheetView>
  </sheetViews>
  <sheetFormatPr defaultColWidth="8.7109375" defaultRowHeight="12.75" x14ac:dyDescent="0.25"/>
  <cols>
    <col min="1" max="1" width="78.28515625" style="75" customWidth="1"/>
    <col min="2" max="3" width="20.7109375" style="75" hidden="1" customWidth="1"/>
    <col min="4" max="4" width="15" style="75" hidden="1" customWidth="1"/>
    <col min="5" max="5" width="13.85546875" style="75" hidden="1" customWidth="1"/>
    <col min="6" max="7" width="20.7109375" style="75" customWidth="1"/>
    <col min="8" max="37" width="20.7109375" style="75" hidden="1" customWidth="1"/>
    <col min="38" max="16384" width="8.7109375" style="75"/>
  </cols>
  <sheetData>
    <row r="1" spans="1:256" s="74" customFormat="1" ht="54.95" customHeight="1" x14ac:dyDescent="0.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pans="1:256" ht="15" x14ac:dyDescent="0.2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3" spans="1:256" x14ac:dyDescent="0.25">
      <c r="A3" s="143" t="s">
        <v>139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</row>
    <row r="4" spans="1:256" s="79" customFormat="1" x14ac:dyDescent="0.2">
      <c r="A4" s="76" t="s">
        <v>140</v>
      </c>
      <c r="B4" s="95" t="str">
        <f>Produção!C4</f>
        <v>10-31-jul-24</v>
      </c>
      <c r="C4" s="96"/>
      <c r="D4" s="95">
        <f>Desempenho!E4</f>
        <v>45505</v>
      </c>
      <c r="E4" s="96"/>
      <c r="F4" s="95">
        <f>Desempenho!F4</f>
        <v>45536</v>
      </c>
      <c r="G4" s="96"/>
      <c r="H4" s="95">
        <f>Desempenho!G4</f>
        <v>45566</v>
      </c>
      <c r="I4" s="96"/>
      <c r="J4" s="95">
        <f>Desempenho!H4</f>
        <v>45597</v>
      </c>
      <c r="K4" s="96"/>
      <c r="L4" s="95">
        <f>Desempenho!I4</f>
        <v>45627</v>
      </c>
      <c r="M4" s="96"/>
      <c r="N4" s="95">
        <f>Desempenho!J4</f>
        <v>45658</v>
      </c>
      <c r="O4" s="96"/>
      <c r="P4" s="95">
        <f>Desempenho!K4</f>
        <v>45689</v>
      </c>
      <c r="Q4" s="96"/>
      <c r="R4" s="95">
        <f>Desempenho!L4</f>
        <v>45717</v>
      </c>
      <c r="S4" s="96"/>
      <c r="T4" s="95">
        <f>Desempenho!M4</f>
        <v>45748</v>
      </c>
      <c r="U4" s="96"/>
      <c r="V4" s="95">
        <f>Desempenho!N4</f>
        <v>45778</v>
      </c>
      <c r="W4" s="96"/>
      <c r="X4" s="95">
        <f>Desempenho!O4</f>
        <v>45809</v>
      </c>
      <c r="Y4" s="96"/>
      <c r="Z4" s="95">
        <f>Desempenho!P4</f>
        <v>45839</v>
      </c>
      <c r="AA4" s="96"/>
      <c r="AB4" s="95">
        <f>Desempenho!Q4</f>
        <v>45870</v>
      </c>
      <c r="AC4" s="96"/>
      <c r="AD4" s="95">
        <f>Desempenho!R4</f>
        <v>45901</v>
      </c>
      <c r="AE4" s="96"/>
      <c r="AF4" s="95">
        <f>Desempenho!S4</f>
        <v>45931</v>
      </c>
      <c r="AG4" s="96"/>
      <c r="AH4" s="95">
        <f>Desempenho!T4</f>
        <v>45962</v>
      </c>
      <c r="AI4" s="96"/>
      <c r="AJ4" s="95">
        <f>Desempenho!U4</f>
        <v>45992</v>
      </c>
      <c r="AK4" s="96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pans="1:256" s="100" customFormat="1" x14ac:dyDescent="0.25">
      <c r="A5" s="97" t="s">
        <v>141</v>
      </c>
      <c r="B5" s="98"/>
      <c r="C5" s="99"/>
      <c r="D5" s="98"/>
      <c r="E5" s="99"/>
      <c r="F5" s="98"/>
      <c r="G5" s="99"/>
      <c r="H5" s="98"/>
      <c r="I5" s="99"/>
      <c r="J5" s="98"/>
      <c r="K5" s="99"/>
      <c r="L5" s="98"/>
      <c r="M5" s="99"/>
      <c r="N5" s="98"/>
      <c r="O5" s="99"/>
      <c r="P5" s="98"/>
      <c r="Q5" s="99"/>
      <c r="R5" s="98"/>
      <c r="S5" s="99"/>
      <c r="T5" s="98"/>
      <c r="U5" s="99"/>
      <c r="V5" s="98"/>
      <c r="W5" s="99"/>
      <c r="X5" s="98"/>
      <c r="Y5" s="99"/>
      <c r="Z5" s="98"/>
      <c r="AA5" s="99"/>
      <c r="AB5" s="98"/>
      <c r="AC5" s="99"/>
      <c r="AD5" s="98"/>
      <c r="AE5" s="99"/>
      <c r="AF5" s="98"/>
      <c r="AG5" s="99"/>
      <c r="AH5" s="98"/>
      <c r="AI5" s="99"/>
      <c r="AJ5" s="98"/>
      <c r="AK5" s="99"/>
    </row>
    <row r="6" spans="1:256" s="88" customFormat="1" ht="12.75" customHeight="1" x14ac:dyDescent="0.2">
      <c r="A6" s="84" t="s">
        <v>142</v>
      </c>
      <c r="B6" s="101">
        <v>0.55910000000000004</v>
      </c>
      <c r="C6" s="102"/>
      <c r="D6" s="103">
        <v>0.15609999999999999</v>
      </c>
      <c r="E6" s="104"/>
      <c r="F6" s="152">
        <v>0.62139999999999995</v>
      </c>
      <c r="G6" s="153"/>
      <c r="H6" s="101"/>
      <c r="I6" s="102"/>
      <c r="J6" s="101"/>
      <c r="K6" s="102"/>
      <c r="L6" s="101"/>
      <c r="M6" s="102"/>
      <c r="N6" s="101"/>
      <c r="O6" s="102"/>
      <c r="P6" s="101"/>
      <c r="Q6" s="102"/>
      <c r="R6" s="101"/>
      <c r="S6" s="102"/>
      <c r="T6" s="101"/>
      <c r="U6" s="102"/>
      <c r="V6" s="101"/>
      <c r="W6" s="102"/>
      <c r="X6" s="101"/>
      <c r="Y6" s="102"/>
      <c r="Z6" s="101"/>
      <c r="AA6" s="102"/>
      <c r="AB6" s="101"/>
      <c r="AC6" s="102"/>
      <c r="AD6" s="101"/>
      <c r="AE6" s="102"/>
      <c r="AF6" s="101"/>
      <c r="AG6" s="102"/>
      <c r="AH6" s="101"/>
      <c r="AI6" s="102"/>
      <c r="AJ6" s="101"/>
      <c r="AK6" s="102"/>
      <c r="AL6" s="105"/>
      <c r="AM6" s="105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pans="1:256" s="88" customFormat="1" x14ac:dyDescent="0.2">
      <c r="A7" s="84" t="s">
        <v>143</v>
      </c>
      <c r="B7" s="101">
        <v>0.55910000000000004</v>
      </c>
      <c r="C7" s="102"/>
      <c r="D7" s="103">
        <v>0.15609999999999999</v>
      </c>
      <c r="E7" s="106"/>
      <c r="F7" s="148">
        <v>0.62139999999999995</v>
      </c>
      <c r="G7" s="148"/>
      <c r="H7" s="107"/>
      <c r="I7" s="102"/>
      <c r="J7" s="101"/>
      <c r="K7" s="102"/>
      <c r="L7" s="101"/>
      <c r="M7" s="102"/>
      <c r="N7" s="101"/>
      <c r="O7" s="102"/>
      <c r="P7" s="101"/>
      <c r="Q7" s="102"/>
      <c r="R7" s="101"/>
      <c r="S7" s="102"/>
      <c r="T7" s="101"/>
      <c r="U7" s="102"/>
      <c r="V7" s="101"/>
      <c r="W7" s="102"/>
      <c r="X7" s="101"/>
      <c r="Y7" s="102"/>
      <c r="Z7" s="101"/>
      <c r="AA7" s="102"/>
      <c r="AB7" s="101"/>
      <c r="AC7" s="102"/>
      <c r="AD7" s="101"/>
      <c r="AE7" s="102"/>
      <c r="AF7" s="101"/>
      <c r="AG7" s="102"/>
      <c r="AH7" s="101"/>
      <c r="AI7" s="102"/>
      <c r="AJ7" s="101"/>
      <c r="AK7" s="102"/>
      <c r="AL7" s="105"/>
      <c r="AM7" s="105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pans="1:256" s="88" customFormat="1" x14ac:dyDescent="0.2">
      <c r="A8" s="84" t="s">
        <v>144</v>
      </c>
      <c r="B8" s="101" t="s">
        <v>145</v>
      </c>
      <c r="C8" s="102"/>
      <c r="D8" s="103" t="s">
        <v>145</v>
      </c>
      <c r="E8" s="106"/>
      <c r="F8" s="148">
        <v>0</v>
      </c>
      <c r="G8" s="148"/>
      <c r="H8" s="107"/>
      <c r="I8" s="102"/>
      <c r="J8" s="101"/>
      <c r="K8" s="102"/>
      <c r="L8" s="101"/>
      <c r="M8" s="102"/>
      <c r="N8" s="101"/>
      <c r="O8" s="102"/>
      <c r="P8" s="101"/>
      <c r="Q8" s="102"/>
      <c r="R8" s="101"/>
      <c r="S8" s="102"/>
      <c r="T8" s="101"/>
      <c r="U8" s="102"/>
      <c r="V8" s="101"/>
      <c r="W8" s="102"/>
      <c r="X8" s="101"/>
      <c r="Y8" s="102"/>
      <c r="Z8" s="101"/>
      <c r="AA8" s="102"/>
      <c r="AB8" s="101"/>
      <c r="AC8" s="102"/>
      <c r="AD8" s="101"/>
      <c r="AE8" s="102"/>
      <c r="AF8" s="101"/>
      <c r="AG8" s="102"/>
      <c r="AH8" s="101"/>
      <c r="AI8" s="102"/>
      <c r="AJ8" s="101"/>
      <c r="AK8" s="102"/>
      <c r="AL8" s="105"/>
      <c r="AM8" s="105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pans="1:256" s="88" customFormat="1" x14ac:dyDescent="0.2">
      <c r="A9" s="84" t="s">
        <v>146</v>
      </c>
      <c r="B9" s="101">
        <v>0</v>
      </c>
      <c r="C9" s="102"/>
      <c r="D9" s="103">
        <v>2.7E-2</v>
      </c>
      <c r="E9" s="106"/>
      <c r="F9" s="148">
        <v>0</v>
      </c>
      <c r="G9" s="148"/>
      <c r="H9" s="107"/>
      <c r="I9" s="102"/>
      <c r="J9" s="101"/>
      <c r="K9" s="102"/>
      <c r="L9" s="101"/>
      <c r="M9" s="102"/>
      <c r="N9" s="101"/>
      <c r="O9" s="102"/>
      <c r="P9" s="101"/>
      <c r="Q9" s="102"/>
      <c r="R9" s="101"/>
      <c r="S9" s="102"/>
      <c r="T9" s="101"/>
      <c r="U9" s="102"/>
      <c r="V9" s="101"/>
      <c r="W9" s="102"/>
      <c r="X9" s="101"/>
      <c r="Y9" s="102"/>
      <c r="Z9" s="101"/>
      <c r="AA9" s="102"/>
      <c r="AB9" s="101"/>
      <c r="AC9" s="102"/>
      <c r="AD9" s="101"/>
      <c r="AE9" s="102"/>
      <c r="AF9" s="101"/>
      <c r="AG9" s="102"/>
      <c r="AH9" s="101"/>
      <c r="AI9" s="102"/>
      <c r="AJ9" s="101"/>
      <c r="AK9" s="102"/>
      <c r="AL9" s="105"/>
      <c r="AM9" s="105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pans="1:256" s="88" customFormat="1" x14ac:dyDescent="0.2">
      <c r="A10" s="84" t="s">
        <v>147</v>
      </c>
      <c r="B10" s="101">
        <v>0</v>
      </c>
      <c r="C10" s="102"/>
      <c r="D10" s="103">
        <v>2.7E-2</v>
      </c>
      <c r="E10" s="106"/>
      <c r="F10" s="148">
        <v>0</v>
      </c>
      <c r="G10" s="148"/>
      <c r="H10" s="107"/>
      <c r="I10" s="102"/>
      <c r="J10" s="101"/>
      <c r="K10" s="102"/>
      <c r="L10" s="101"/>
      <c r="M10" s="102"/>
      <c r="N10" s="101"/>
      <c r="O10" s="102"/>
      <c r="P10" s="101"/>
      <c r="Q10" s="102"/>
      <c r="R10" s="101"/>
      <c r="S10" s="102"/>
      <c r="T10" s="101"/>
      <c r="U10" s="102"/>
      <c r="V10" s="101"/>
      <c r="W10" s="102"/>
      <c r="X10" s="101"/>
      <c r="Y10" s="102"/>
      <c r="Z10" s="101"/>
      <c r="AA10" s="102"/>
      <c r="AB10" s="101"/>
      <c r="AC10" s="102"/>
      <c r="AD10" s="101"/>
      <c r="AE10" s="102"/>
      <c r="AF10" s="101"/>
      <c r="AG10" s="102"/>
      <c r="AH10" s="101"/>
      <c r="AI10" s="102"/>
      <c r="AJ10" s="101"/>
      <c r="AK10" s="102"/>
      <c r="AL10" s="105"/>
      <c r="AM10" s="105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pans="1:256" s="88" customFormat="1" x14ac:dyDescent="0.2">
      <c r="A11" s="84" t="s">
        <v>148</v>
      </c>
      <c r="B11" s="101">
        <v>0</v>
      </c>
      <c r="C11" s="102"/>
      <c r="D11" s="103">
        <v>0</v>
      </c>
      <c r="E11" s="106"/>
      <c r="F11" s="148">
        <v>0</v>
      </c>
      <c r="G11" s="148"/>
      <c r="H11" s="107"/>
      <c r="I11" s="102"/>
      <c r="J11" s="101"/>
      <c r="K11" s="102"/>
      <c r="L11" s="101"/>
      <c r="M11" s="102"/>
      <c r="N11" s="101"/>
      <c r="O11" s="102"/>
      <c r="P11" s="101"/>
      <c r="Q11" s="102"/>
      <c r="R11" s="101"/>
      <c r="S11" s="102"/>
      <c r="T11" s="101"/>
      <c r="U11" s="102"/>
      <c r="V11" s="101"/>
      <c r="W11" s="102"/>
      <c r="X11" s="101"/>
      <c r="Y11" s="102"/>
      <c r="Z11" s="101"/>
      <c r="AA11" s="102"/>
      <c r="AB11" s="101"/>
      <c r="AC11" s="102"/>
      <c r="AD11" s="101"/>
      <c r="AE11" s="102"/>
      <c r="AF11" s="101"/>
      <c r="AG11" s="102"/>
      <c r="AH11" s="101"/>
      <c r="AI11" s="102"/>
      <c r="AJ11" s="101"/>
      <c r="AK11" s="102"/>
      <c r="AL11" s="105"/>
      <c r="AM11" s="105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pans="1:256" s="88" customFormat="1" x14ac:dyDescent="0.2">
      <c r="A12" s="108"/>
      <c r="B12" s="109"/>
      <c r="C12" s="110"/>
      <c r="D12" s="110"/>
      <c r="E12" s="110"/>
      <c r="F12" s="148"/>
      <c r="G12" s="148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pans="1:256" s="100" customFormat="1" x14ac:dyDescent="0.25">
      <c r="A13" s="97" t="s">
        <v>149</v>
      </c>
      <c r="B13" s="111" t="str">
        <f>B$4</f>
        <v>10-31-jul-24</v>
      </c>
      <c r="C13" s="112"/>
      <c r="D13" s="113">
        <f>D$4</f>
        <v>45505</v>
      </c>
      <c r="E13" s="99"/>
      <c r="F13" s="114">
        <f>F$4</f>
        <v>45536</v>
      </c>
      <c r="G13" s="115"/>
      <c r="H13" s="113">
        <f>H$4</f>
        <v>45566</v>
      </c>
      <c r="I13" s="99"/>
      <c r="J13" s="113">
        <f>J$4</f>
        <v>45597</v>
      </c>
      <c r="K13" s="99"/>
      <c r="L13" s="113">
        <f>L$4</f>
        <v>45627</v>
      </c>
      <c r="M13" s="99"/>
      <c r="N13" s="113">
        <f>N$4</f>
        <v>45658</v>
      </c>
      <c r="O13" s="99"/>
      <c r="P13" s="113">
        <f>P$4</f>
        <v>45689</v>
      </c>
      <c r="Q13" s="99"/>
      <c r="R13" s="113">
        <f>R$4</f>
        <v>45717</v>
      </c>
      <c r="S13" s="99"/>
      <c r="T13" s="113">
        <f>T$4</f>
        <v>45748</v>
      </c>
      <c r="U13" s="99"/>
      <c r="V13" s="113">
        <f>V$4</f>
        <v>45778</v>
      </c>
      <c r="W13" s="99"/>
      <c r="X13" s="113">
        <f>X$4</f>
        <v>45809</v>
      </c>
      <c r="Y13" s="99"/>
      <c r="Z13" s="113">
        <f>Z$4</f>
        <v>45839</v>
      </c>
      <c r="AA13" s="99"/>
      <c r="AB13" s="113">
        <f>AB$4</f>
        <v>45870</v>
      </c>
      <c r="AC13" s="99"/>
      <c r="AD13" s="113">
        <f>AD$4</f>
        <v>45901</v>
      </c>
      <c r="AE13" s="99"/>
      <c r="AF13" s="113">
        <f>AF$4</f>
        <v>45931</v>
      </c>
      <c r="AG13" s="99"/>
      <c r="AH13" s="113">
        <f>AH$4</f>
        <v>45962</v>
      </c>
      <c r="AI13" s="99"/>
      <c r="AJ13" s="113">
        <f>AJ$4</f>
        <v>45992</v>
      </c>
      <c r="AK13" s="99"/>
    </row>
    <row r="14" spans="1:256" s="100" customFormat="1" x14ac:dyDescent="0.25">
      <c r="A14" s="116" t="s">
        <v>150</v>
      </c>
      <c r="B14" s="117" t="s">
        <v>151</v>
      </c>
      <c r="C14" s="118" t="s">
        <v>152</v>
      </c>
      <c r="D14" s="117" t="s">
        <v>151</v>
      </c>
      <c r="E14" s="118" t="s">
        <v>152</v>
      </c>
      <c r="F14" s="117" t="s">
        <v>151</v>
      </c>
      <c r="G14" s="118" t="s">
        <v>152</v>
      </c>
      <c r="H14" s="117" t="s">
        <v>151</v>
      </c>
      <c r="I14" s="118" t="s">
        <v>152</v>
      </c>
      <c r="J14" s="117" t="s">
        <v>151</v>
      </c>
      <c r="K14" s="118" t="s">
        <v>152</v>
      </c>
      <c r="L14" s="117" t="s">
        <v>151</v>
      </c>
      <c r="M14" s="118" t="s">
        <v>152</v>
      </c>
      <c r="N14" s="117" t="s">
        <v>151</v>
      </c>
      <c r="O14" s="118" t="s">
        <v>152</v>
      </c>
      <c r="P14" s="117" t="s">
        <v>151</v>
      </c>
      <c r="Q14" s="118" t="s">
        <v>152</v>
      </c>
      <c r="R14" s="117" t="s">
        <v>151</v>
      </c>
      <c r="S14" s="118" t="s">
        <v>152</v>
      </c>
      <c r="T14" s="117" t="s">
        <v>151</v>
      </c>
      <c r="U14" s="118" t="s">
        <v>152</v>
      </c>
      <c r="V14" s="117" t="s">
        <v>151</v>
      </c>
      <c r="W14" s="118" t="s">
        <v>152</v>
      </c>
      <c r="X14" s="117" t="s">
        <v>151</v>
      </c>
      <c r="Y14" s="118" t="s">
        <v>152</v>
      </c>
      <c r="Z14" s="117" t="s">
        <v>151</v>
      </c>
      <c r="AA14" s="118" t="s">
        <v>152</v>
      </c>
      <c r="AB14" s="117" t="s">
        <v>151</v>
      </c>
      <c r="AC14" s="118" t="s">
        <v>152</v>
      </c>
      <c r="AD14" s="117" t="s">
        <v>151</v>
      </c>
      <c r="AE14" s="118" t="s">
        <v>152</v>
      </c>
      <c r="AF14" s="117" t="s">
        <v>151</v>
      </c>
      <c r="AG14" s="118" t="s">
        <v>152</v>
      </c>
      <c r="AH14" s="117" t="s">
        <v>151</v>
      </c>
      <c r="AI14" s="118" t="s">
        <v>152</v>
      </c>
      <c r="AJ14" s="117" t="s">
        <v>151</v>
      </c>
      <c r="AK14" s="118" t="s">
        <v>152</v>
      </c>
    </row>
    <row r="15" spans="1:256" s="88" customFormat="1" x14ac:dyDescent="0.2">
      <c r="A15" s="84" t="s">
        <v>65</v>
      </c>
      <c r="B15" s="119">
        <v>0</v>
      </c>
      <c r="C15" s="120">
        <v>0</v>
      </c>
      <c r="D15" s="121">
        <v>0</v>
      </c>
      <c r="E15" s="122">
        <v>0</v>
      </c>
      <c r="F15" s="119">
        <v>0</v>
      </c>
      <c r="G15" s="120">
        <v>0</v>
      </c>
      <c r="H15" s="119"/>
      <c r="I15" s="120"/>
      <c r="J15" s="119"/>
      <c r="K15" s="120"/>
      <c r="L15" s="119"/>
      <c r="M15" s="120"/>
      <c r="N15" s="119"/>
      <c r="O15" s="120"/>
      <c r="P15" s="119"/>
      <c r="Q15" s="120"/>
      <c r="R15" s="119"/>
      <c r="S15" s="120"/>
      <c r="T15" s="119"/>
      <c r="U15" s="120"/>
      <c r="V15" s="119"/>
      <c r="W15" s="120"/>
      <c r="X15" s="119"/>
      <c r="Y15" s="120"/>
      <c r="Z15" s="119"/>
      <c r="AA15" s="120"/>
      <c r="AB15" s="119"/>
      <c r="AC15" s="120"/>
      <c r="AD15" s="119"/>
      <c r="AE15" s="120"/>
      <c r="AF15" s="119"/>
      <c r="AG15" s="120"/>
      <c r="AH15" s="119"/>
      <c r="AI15" s="120"/>
      <c r="AJ15" s="119"/>
      <c r="AK15" s="120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pans="1:256" s="88" customFormat="1" x14ac:dyDescent="0.2">
      <c r="A16" s="84" t="s">
        <v>66</v>
      </c>
      <c r="B16" s="119">
        <v>0</v>
      </c>
      <c r="C16" s="120">
        <v>0</v>
      </c>
      <c r="D16" s="121">
        <v>0</v>
      </c>
      <c r="E16" s="122">
        <v>0</v>
      </c>
      <c r="F16" s="119">
        <v>0</v>
      </c>
      <c r="G16" s="120">
        <v>0</v>
      </c>
      <c r="H16" s="119"/>
      <c r="I16" s="120"/>
      <c r="J16" s="119"/>
      <c r="K16" s="120"/>
      <c r="L16" s="119"/>
      <c r="M16" s="120"/>
      <c r="N16" s="119"/>
      <c r="O16" s="120"/>
      <c r="P16" s="119"/>
      <c r="Q16" s="120"/>
      <c r="R16" s="119"/>
      <c r="S16" s="120"/>
      <c r="T16" s="119"/>
      <c r="U16" s="120"/>
      <c r="V16" s="119"/>
      <c r="W16" s="120"/>
      <c r="X16" s="119"/>
      <c r="Y16" s="120"/>
      <c r="Z16" s="119"/>
      <c r="AA16" s="120"/>
      <c r="AB16" s="119"/>
      <c r="AC16" s="120"/>
      <c r="AD16" s="119"/>
      <c r="AE16" s="120"/>
      <c r="AF16" s="119"/>
      <c r="AG16" s="120"/>
      <c r="AH16" s="119"/>
      <c r="AI16" s="120"/>
      <c r="AJ16" s="119"/>
      <c r="AK16" s="120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pans="1:256" s="88" customFormat="1" x14ac:dyDescent="0.2">
      <c r="A17" s="84" t="s">
        <v>67</v>
      </c>
      <c r="B17" s="119">
        <v>0</v>
      </c>
      <c r="C17" s="120">
        <v>0</v>
      </c>
      <c r="D17" s="121">
        <v>0</v>
      </c>
      <c r="E17" s="122">
        <v>0</v>
      </c>
      <c r="F17" s="119">
        <v>0</v>
      </c>
      <c r="G17" s="120">
        <v>0</v>
      </c>
      <c r="H17" s="119"/>
      <c r="I17" s="120"/>
      <c r="J17" s="119"/>
      <c r="K17" s="120"/>
      <c r="L17" s="119"/>
      <c r="M17" s="120"/>
      <c r="N17" s="119"/>
      <c r="O17" s="120"/>
      <c r="P17" s="119"/>
      <c r="Q17" s="120"/>
      <c r="R17" s="119"/>
      <c r="S17" s="120"/>
      <c r="T17" s="119"/>
      <c r="U17" s="120"/>
      <c r="V17" s="119"/>
      <c r="W17" s="120"/>
      <c r="X17" s="119"/>
      <c r="Y17" s="120"/>
      <c r="Z17" s="119"/>
      <c r="AA17" s="120"/>
      <c r="AB17" s="119"/>
      <c r="AC17" s="120"/>
      <c r="AD17" s="119"/>
      <c r="AE17" s="120"/>
      <c r="AF17" s="119"/>
      <c r="AG17" s="120"/>
      <c r="AH17" s="119"/>
      <c r="AI17" s="120"/>
      <c r="AJ17" s="119"/>
      <c r="AK17" s="120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pans="1:256" s="88" customFormat="1" x14ac:dyDescent="0.2">
      <c r="A18" s="84" t="s">
        <v>68</v>
      </c>
      <c r="B18" s="119">
        <v>0</v>
      </c>
      <c r="C18" s="120">
        <v>0</v>
      </c>
      <c r="D18" s="121">
        <v>0</v>
      </c>
      <c r="E18" s="122">
        <v>0</v>
      </c>
      <c r="F18" s="119">
        <v>0</v>
      </c>
      <c r="G18" s="120">
        <v>0</v>
      </c>
      <c r="H18" s="119"/>
      <c r="I18" s="120"/>
      <c r="J18" s="119"/>
      <c r="K18" s="120"/>
      <c r="L18" s="119"/>
      <c r="M18" s="120"/>
      <c r="N18" s="119"/>
      <c r="O18" s="120"/>
      <c r="P18" s="119"/>
      <c r="Q18" s="120"/>
      <c r="R18" s="119"/>
      <c r="S18" s="120"/>
      <c r="T18" s="119"/>
      <c r="U18" s="120"/>
      <c r="V18" s="119"/>
      <c r="W18" s="120"/>
      <c r="X18" s="119"/>
      <c r="Y18" s="120"/>
      <c r="Z18" s="119"/>
      <c r="AA18" s="120"/>
      <c r="AB18" s="119"/>
      <c r="AC18" s="120"/>
      <c r="AD18" s="119"/>
      <c r="AE18" s="120"/>
      <c r="AF18" s="119"/>
      <c r="AG18" s="120"/>
      <c r="AH18" s="119"/>
      <c r="AI18" s="120"/>
      <c r="AJ18" s="119"/>
      <c r="AK18" s="120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pans="1:256" s="88" customFormat="1" x14ac:dyDescent="0.2">
      <c r="A19" s="84" t="s">
        <v>69</v>
      </c>
      <c r="B19" s="119">
        <v>0.62</v>
      </c>
      <c r="C19" s="120">
        <v>0.2</v>
      </c>
      <c r="D19" s="121">
        <v>0.05</v>
      </c>
      <c r="E19" s="122">
        <v>0.85</v>
      </c>
      <c r="F19" s="119">
        <v>2.3800000000000002E-2</v>
      </c>
      <c r="G19" s="120">
        <v>0.28070000000000001</v>
      </c>
      <c r="H19" s="119"/>
      <c r="I19" s="120"/>
      <c r="J19" s="119"/>
      <c r="K19" s="120"/>
      <c r="L19" s="119"/>
      <c r="M19" s="120"/>
      <c r="N19" s="119"/>
      <c r="O19" s="120"/>
      <c r="P19" s="119"/>
      <c r="Q19" s="120"/>
      <c r="R19" s="119"/>
      <c r="S19" s="120"/>
      <c r="T19" s="119"/>
      <c r="U19" s="120"/>
      <c r="V19" s="119"/>
      <c r="W19" s="120"/>
      <c r="X19" s="119"/>
      <c r="Y19" s="120"/>
      <c r="Z19" s="119"/>
      <c r="AA19" s="120"/>
      <c r="AB19" s="119"/>
      <c r="AC19" s="120"/>
      <c r="AD19" s="119"/>
      <c r="AE19" s="120"/>
      <c r="AF19" s="119"/>
      <c r="AG19" s="120"/>
      <c r="AH19" s="119"/>
      <c r="AI19" s="120"/>
      <c r="AJ19" s="119"/>
      <c r="AK19" s="120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pans="1:256" s="88" customFormat="1" x14ac:dyDescent="0.2">
      <c r="A20" s="84" t="s">
        <v>153</v>
      </c>
      <c r="B20" s="119">
        <v>1</v>
      </c>
      <c r="C20" s="120">
        <v>0</v>
      </c>
      <c r="D20" s="121">
        <v>1</v>
      </c>
      <c r="E20" s="122">
        <v>1</v>
      </c>
      <c r="F20" s="119">
        <v>0</v>
      </c>
      <c r="G20" s="120">
        <v>0.2019</v>
      </c>
      <c r="H20" s="119"/>
      <c r="I20" s="120"/>
      <c r="J20" s="119"/>
      <c r="K20" s="120"/>
      <c r="L20" s="119"/>
      <c r="M20" s="120"/>
      <c r="N20" s="119"/>
      <c r="O20" s="120"/>
      <c r="P20" s="119"/>
      <c r="Q20" s="120"/>
      <c r="R20" s="119"/>
      <c r="S20" s="120"/>
      <c r="T20" s="119"/>
      <c r="U20" s="120"/>
      <c r="V20" s="119"/>
      <c r="W20" s="120"/>
      <c r="X20" s="119"/>
      <c r="Y20" s="120"/>
      <c r="Z20" s="119"/>
      <c r="AA20" s="120"/>
      <c r="AB20" s="119"/>
      <c r="AC20" s="120"/>
      <c r="AD20" s="119"/>
      <c r="AE20" s="120"/>
      <c r="AF20" s="119"/>
      <c r="AG20" s="120"/>
      <c r="AH20" s="119"/>
      <c r="AI20" s="120"/>
      <c r="AJ20" s="119"/>
      <c r="AK20" s="120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spans="1:256" s="88" customFormat="1" x14ac:dyDescent="0.2">
      <c r="A21" s="84" t="s">
        <v>71</v>
      </c>
      <c r="B21" s="119">
        <v>0.63</v>
      </c>
      <c r="C21" s="120">
        <v>0</v>
      </c>
      <c r="D21" s="121">
        <v>0</v>
      </c>
      <c r="E21" s="122">
        <v>0.67</v>
      </c>
      <c r="F21" s="119">
        <v>6.6699999999999995E-2</v>
      </c>
      <c r="G21" s="120">
        <v>0</v>
      </c>
      <c r="H21" s="119"/>
      <c r="I21" s="120"/>
      <c r="J21" s="119"/>
      <c r="K21" s="120"/>
      <c r="L21" s="119"/>
      <c r="M21" s="120"/>
      <c r="N21" s="119"/>
      <c r="O21" s="120"/>
      <c r="P21" s="119"/>
      <c r="Q21" s="120"/>
      <c r="R21" s="119"/>
      <c r="S21" s="120"/>
      <c r="T21" s="119"/>
      <c r="U21" s="120"/>
      <c r="V21" s="119"/>
      <c r="W21" s="120"/>
      <c r="X21" s="119"/>
      <c r="Y21" s="120"/>
      <c r="Z21" s="119"/>
      <c r="AA21" s="120"/>
      <c r="AB21" s="119"/>
      <c r="AC21" s="120"/>
      <c r="AD21" s="119"/>
      <c r="AE21" s="120"/>
      <c r="AF21" s="119"/>
      <c r="AG21" s="120"/>
      <c r="AH21" s="119"/>
      <c r="AI21" s="120"/>
      <c r="AJ21" s="119"/>
      <c r="AK21" s="120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spans="1:256" s="88" customFormat="1" x14ac:dyDescent="0.2">
      <c r="A22" s="84" t="s">
        <v>72</v>
      </c>
      <c r="B22" s="119">
        <v>0.88</v>
      </c>
      <c r="C22" s="120">
        <v>0</v>
      </c>
      <c r="D22" s="121">
        <v>1</v>
      </c>
      <c r="E22" s="122">
        <v>1</v>
      </c>
      <c r="F22" s="119">
        <v>0.95</v>
      </c>
      <c r="G22" s="120">
        <v>0</v>
      </c>
      <c r="H22" s="119"/>
      <c r="I22" s="120"/>
      <c r="J22" s="119"/>
      <c r="K22" s="120"/>
      <c r="L22" s="119"/>
      <c r="M22" s="120"/>
      <c r="N22" s="119"/>
      <c r="O22" s="120"/>
      <c r="P22" s="119"/>
      <c r="Q22" s="120"/>
      <c r="R22" s="119"/>
      <c r="S22" s="120"/>
      <c r="T22" s="119"/>
      <c r="U22" s="120"/>
      <c r="V22" s="119"/>
      <c r="W22" s="120"/>
      <c r="X22" s="119"/>
      <c r="Y22" s="120"/>
      <c r="Z22" s="119"/>
      <c r="AA22" s="120"/>
      <c r="AB22" s="119"/>
      <c r="AC22" s="120"/>
      <c r="AD22" s="119"/>
      <c r="AE22" s="120"/>
      <c r="AF22" s="119"/>
      <c r="AG22" s="120"/>
      <c r="AH22" s="119"/>
      <c r="AI22" s="120"/>
      <c r="AJ22" s="119"/>
      <c r="AK22" s="120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spans="1:256" s="88" customFormat="1" x14ac:dyDescent="0.2">
      <c r="A23" s="84" t="s">
        <v>73</v>
      </c>
      <c r="B23" s="119">
        <v>1</v>
      </c>
      <c r="C23" s="120">
        <v>0</v>
      </c>
      <c r="D23" s="121">
        <v>1</v>
      </c>
      <c r="E23" s="122">
        <v>1</v>
      </c>
      <c r="F23" s="119">
        <v>0</v>
      </c>
      <c r="G23" s="120">
        <v>0</v>
      </c>
      <c r="H23" s="119"/>
      <c r="I23" s="120"/>
      <c r="J23" s="119"/>
      <c r="K23" s="120"/>
      <c r="L23" s="119"/>
      <c r="M23" s="120"/>
      <c r="N23" s="119"/>
      <c r="O23" s="120"/>
      <c r="P23" s="119"/>
      <c r="Q23" s="120"/>
      <c r="R23" s="119"/>
      <c r="S23" s="120"/>
      <c r="T23" s="119"/>
      <c r="U23" s="120"/>
      <c r="V23" s="119"/>
      <c r="W23" s="120"/>
      <c r="X23" s="119"/>
      <c r="Y23" s="120"/>
      <c r="Z23" s="119"/>
      <c r="AA23" s="120"/>
      <c r="AB23" s="119"/>
      <c r="AC23" s="120"/>
      <c r="AD23" s="119"/>
      <c r="AE23" s="120"/>
      <c r="AF23" s="119"/>
      <c r="AG23" s="120"/>
      <c r="AH23" s="119"/>
      <c r="AI23" s="120"/>
      <c r="AJ23" s="119"/>
      <c r="AK23" s="120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spans="1:256" s="88" customFormat="1" x14ac:dyDescent="0.2">
      <c r="A24" s="84" t="s">
        <v>74</v>
      </c>
      <c r="B24" s="119">
        <v>1</v>
      </c>
      <c r="C24" s="120">
        <v>0</v>
      </c>
      <c r="D24" s="121">
        <v>0</v>
      </c>
      <c r="E24" s="122">
        <v>1</v>
      </c>
      <c r="F24" s="119">
        <v>0</v>
      </c>
      <c r="G24" s="120">
        <v>0</v>
      </c>
      <c r="H24" s="119"/>
      <c r="I24" s="120"/>
      <c r="J24" s="119"/>
      <c r="K24" s="120"/>
      <c r="L24" s="119"/>
      <c r="M24" s="120"/>
      <c r="N24" s="119"/>
      <c r="O24" s="120"/>
      <c r="P24" s="119"/>
      <c r="Q24" s="120"/>
      <c r="R24" s="119"/>
      <c r="S24" s="120"/>
      <c r="T24" s="119"/>
      <c r="U24" s="120"/>
      <c r="V24" s="119"/>
      <c r="W24" s="120"/>
      <c r="X24" s="119"/>
      <c r="Y24" s="120"/>
      <c r="Z24" s="119"/>
      <c r="AA24" s="120"/>
      <c r="AB24" s="119"/>
      <c r="AC24" s="120"/>
      <c r="AD24" s="119"/>
      <c r="AE24" s="120"/>
      <c r="AF24" s="119"/>
      <c r="AG24" s="120"/>
      <c r="AH24" s="119"/>
      <c r="AI24" s="120"/>
      <c r="AJ24" s="119"/>
      <c r="AK24" s="120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  <row r="25" spans="1:256" s="88" customFormat="1" x14ac:dyDescent="0.2">
      <c r="A25" s="84" t="s">
        <v>154</v>
      </c>
      <c r="B25" s="119">
        <v>0</v>
      </c>
      <c r="C25" s="120">
        <v>0</v>
      </c>
      <c r="D25" s="121">
        <v>0</v>
      </c>
      <c r="E25" s="122">
        <v>0</v>
      </c>
      <c r="F25" s="119">
        <v>0</v>
      </c>
      <c r="G25" s="120">
        <v>0</v>
      </c>
      <c r="H25" s="119"/>
      <c r="I25" s="120"/>
      <c r="J25" s="119"/>
      <c r="K25" s="120"/>
      <c r="L25" s="119"/>
      <c r="M25" s="120"/>
      <c r="N25" s="119"/>
      <c r="O25" s="120"/>
      <c r="P25" s="119"/>
      <c r="Q25" s="120"/>
      <c r="R25" s="119"/>
      <c r="S25" s="120"/>
      <c r="T25" s="119"/>
      <c r="U25" s="120"/>
      <c r="V25" s="119"/>
      <c r="W25" s="120"/>
      <c r="X25" s="119"/>
      <c r="Y25" s="120"/>
      <c r="Z25" s="119"/>
      <c r="AA25" s="120"/>
      <c r="AB25" s="119"/>
      <c r="AC25" s="120"/>
      <c r="AD25" s="119"/>
      <c r="AE25" s="120"/>
      <c r="AF25" s="119"/>
      <c r="AG25" s="120"/>
      <c r="AH25" s="119"/>
      <c r="AI25" s="120"/>
      <c r="AJ25" s="119"/>
      <c r="AK25" s="120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</row>
    <row r="26" spans="1:256" s="88" customFormat="1" x14ac:dyDescent="0.2">
      <c r="A26" s="84" t="s">
        <v>75</v>
      </c>
      <c r="B26" s="119">
        <v>1</v>
      </c>
      <c r="C26" s="120">
        <v>0.27</v>
      </c>
      <c r="D26" s="121">
        <v>0.33</v>
      </c>
      <c r="E26" s="122">
        <v>0.5</v>
      </c>
      <c r="F26" s="119">
        <v>0.1429</v>
      </c>
      <c r="G26" s="120">
        <v>0.14580000000000001</v>
      </c>
      <c r="H26" s="119"/>
      <c r="I26" s="120"/>
      <c r="J26" s="119"/>
      <c r="K26" s="120"/>
      <c r="L26" s="119"/>
      <c r="M26" s="120"/>
      <c r="N26" s="119"/>
      <c r="O26" s="120"/>
      <c r="P26" s="119"/>
      <c r="Q26" s="120"/>
      <c r="R26" s="119"/>
      <c r="S26" s="120"/>
      <c r="T26" s="119"/>
      <c r="U26" s="120"/>
      <c r="V26" s="119"/>
      <c r="W26" s="120"/>
      <c r="X26" s="119"/>
      <c r="Y26" s="120"/>
      <c r="Z26" s="119"/>
      <c r="AA26" s="120"/>
      <c r="AB26" s="119"/>
      <c r="AC26" s="120"/>
      <c r="AD26" s="119"/>
      <c r="AE26" s="120"/>
      <c r="AF26" s="119"/>
      <c r="AG26" s="120"/>
      <c r="AH26" s="119"/>
      <c r="AI26" s="120"/>
      <c r="AJ26" s="119"/>
      <c r="AK26" s="120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</row>
    <row r="27" spans="1:256" s="88" customFormat="1" x14ac:dyDescent="0.2">
      <c r="A27" s="84" t="s">
        <v>77</v>
      </c>
      <c r="B27" s="119">
        <v>0</v>
      </c>
      <c r="C27" s="120">
        <v>0</v>
      </c>
      <c r="D27" s="121">
        <v>0</v>
      </c>
      <c r="E27" s="122">
        <v>0</v>
      </c>
      <c r="F27" s="119">
        <v>0</v>
      </c>
      <c r="G27" s="120">
        <v>0</v>
      </c>
      <c r="H27" s="119"/>
      <c r="I27" s="120"/>
      <c r="J27" s="119"/>
      <c r="K27" s="120"/>
      <c r="L27" s="119"/>
      <c r="M27" s="120"/>
      <c r="N27" s="119"/>
      <c r="O27" s="120"/>
      <c r="P27" s="119"/>
      <c r="Q27" s="120"/>
      <c r="R27" s="119"/>
      <c r="S27" s="120"/>
      <c r="T27" s="119"/>
      <c r="U27" s="120"/>
      <c r="V27" s="119"/>
      <c r="W27" s="120"/>
      <c r="X27" s="119"/>
      <c r="Y27" s="120"/>
      <c r="Z27" s="119"/>
      <c r="AA27" s="120"/>
      <c r="AB27" s="119"/>
      <c r="AC27" s="120"/>
      <c r="AD27" s="119"/>
      <c r="AE27" s="120"/>
      <c r="AF27" s="119"/>
      <c r="AG27" s="120"/>
      <c r="AH27" s="119"/>
      <c r="AI27" s="120"/>
      <c r="AJ27" s="119"/>
      <c r="AK27" s="120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  <c r="IV27" s="87"/>
    </row>
    <row r="28" spans="1:256" s="88" customFormat="1" x14ac:dyDescent="0.2">
      <c r="A28" s="84" t="s">
        <v>78</v>
      </c>
      <c r="B28" s="119">
        <v>0</v>
      </c>
      <c r="C28" s="120">
        <v>0.18</v>
      </c>
      <c r="D28" s="121">
        <v>0.17</v>
      </c>
      <c r="E28" s="122">
        <v>0.6</v>
      </c>
      <c r="F28" s="119">
        <v>0</v>
      </c>
      <c r="G28" s="120">
        <v>0</v>
      </c>
      <c r="H28" s="119"/>
      <c r="I28" s="120"/>
      <c r="J28" s="119"/>
      <c r="K28" s="120"/>
      <c r="L28" s="119"/>
      <c r="M28" s="120"/>
      <c r="N28" s="119"/>
      <c r="O28" s="120"/>
      <c r="P28" s="119"/>
      <c r="Q28" s="120"/>
      <c r="R28" s="119"/>
      <c r="S28" s="120"/>
      <c r="T28" s="119"/>
      <c r="U28" s="120"/>
      <c r="V28" s="119"/>
      <c r="W28" s="120"/>
      <c r="X28" s="119"/>
      <c r="Y28" s="120"/>
      <c r="Z28" s="119"/>
      <c r="AA28" s="120"/>
      <c r="AB28" s="119"/>
      <c r="AC28" s="120"/>
      <c r="AD28" s="119"/>
      <c r="AE28" s="120"/>
      <c r="AF28" s="119"/>
      <c r="AG28" s="120"/>
      <c r="AH28" s="119"/>
      <c r="AI28" s="120"/>
      <c r="AJ28" s="119"/>
      <c r="AK28" s="120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</row>
    <row r="29" spans="1:256" s="88" customFormat="1" x14ac:dyDescent="0.2">
      <c r="A29" s="84" t="s">
        <v>155</v>
      </c>
      <c r="B29" s="119">
        <v>1</v>
      </c>
      <c r="C29" s="120">
        <v>0</v>
      </c>
      <c r="D29" s="121">
        <v>0</v>
      </c>
      <c r="E29" s="122">
        <v>0</v>
      </c>
      <c r="F29" s="119">
        <v>0</v>
      </c>
      <c r="G29" s="120">
        <v>0</v>
      </c>
      <c r="H29" s="119"/>
      <c r="I29" s="120"/>
      <c r="J29" s="119"/>
      <c r="K29" s="120"/>
      <c r="L29" s="119"/>
      <c r="M29" s="120"/>
      <c r="N29" s="119"/>
      <c r="O29" s="120"/>
      <c r="P29" s="119"/>
      <c r="Q29" s="120"/>
      <c r="R29" s="119"/>
      <c r="S29" s="120"/>
      <c r="T29" s="119"/>
      <c r="U29" s="120"/>
      <c r="V29" s="119"/>
      <c r="W29" s="120"/>
      <c r="X29" s="119"/>
      <c r="Y29" s="120"/>
      <c r="Z29" s="119"/>
      <c r="AA29" s="120"/>
      <c r="AB29" s="119"/>
      <c r="AC29" s="120"/>
      <c r="AD29" s="119"/>
      <c r="AE29" s="120"/>
      <c r="AF29" s="119"/>
      <c r="AG29" s="120"/>
      <c r="AH29" s="119"/>
      <c r="AI29" s="120"/>
      <c r="AJ29" s="119"/>
      <c r="AK29" s="120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</row>
    <row r="30" spans="1:256" s="88" customFormat="1" x14ac:dyDescent="0.2">
      <c r="A30" s="84" t="s">
        <v>156</v>
      </c>
      <c r="B30" s="119">
        <v>0</v>
      </c>
      <c r="C30" s="120">
        <v>0</v>
      </c>
      <c r="D30" s="121">
        <v>0.5</v>
      </c>
      <c r="E30" s="122">
        <v>0.43</v>
      </c>
      <c r="F30" s="119">
        <v>0</v>
      </c>
      <c r="G30" s="120">
        <v>0</v>
      </c>
      <c r="H30" s="119"/>
      <c r="I30" s="120"/>
      <c r="J30" s="119"/>
      <c r="K30" s="120"/>
      <c r="L30" s="119"/>
      <c r="M30" s="120"/>
      <c r="N30" s="119"/>
      <c r="O30" s="120"/>
      <c r="P30" s="119"/>
      <c r="Q30" s="120"/>
      <c r="R30" s="119"/>
      <c r="S30" s="120"/>
      <c r="T30" s="119"/>
      <c r="U30" s="120"/>
      <c r="V30" s="119"/>
      <c r="W30" s="120"/>
      <c r="X30" s="119"/>
      <c r="Y30" s="120"/>
      <c r="Z30" s="119"/>
      <c r="AA30" s="120"/>
      <c r="AB30" s="119"/>
      <c r="AC30" s="120"/>
      <c r="AD30" s="119"/>
      <c r="AE30" s="120"/>
      <c r="AF30" s="119"/>
      <c r="AG30" s="120"/>
      <c r="AH30" s="119"/>
      <c r="AI30" s="120"/>
      <c r="AJ30" s="119"/>
      <c r="AK30" s="120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</row>
    <row r="31" spans="1:256" s="88" customFormat="1" x14ac:dyDescent="0.2">
      <c r="A31" s="84" t="s">
        <v>81</v>
      </c>
      <c r="B31" s="119">
        <v>0</v>
      </c>
      <c r="C31" s="120">
        <v>0</v>
      </c>
      <c r="D31" s="121">
        <v>0</v>
      </c>
      <c r="E31" s="122">
        <v>0</v>
      </c>
      <c r="F31" s="119">
        <v>0</v>
      </c>
      <c r="G31" s="120">
        <v>0</v>
      </c>
      <c r="H31" s="119"/>
      <c r="I31" s="120"/>
      <c r="J31" s="119"/>
      <c r="K31" s="120"/>
      <c r="L31" s="119"/>
      <c r="M31" s="120"/>
      <c r="N31" s="119"/>
      <c r="O31" s="120"/>
      <c r="P31" s="119"/>
      <c r="Q31" s="120"/>
      <c r="R31" s="119"/>
      <c r="S31" s="120"/>
      <c r="T31" s="119"/>
      <c r="U31" s="120"/>
      <c r="V31" s="119"/>
      <c r="W31" s="120"/>
      <c r="X31" s="119"/>
      <c r="Y31" s="120"/>
      <c r="Z31" s="119"/>
      <c r="AA31" s="120"/>
      <c r="AB31" s="119"/>
      <c r="AC31" s="120"/>
      <c r="AD31" s="119"/>
      <c r="AE31" s="120"/>
      <c r="AF31" s="119"/>
      <c r="AG31" s="120"/>
      <c r="AH31" s="119"/>
      <c r="AI31" s="120"/>
      <c r="AJ31" s="119"/>
      <c r="AK31" s="120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</row>
    <row r="32" spans="1:256" s="88" customFormat="1" x14ac:dyDescent="0.2">
      <c r="A32" s="84" t="s">
        <v>157</v>
      </c>
      <c r="B32" s="119">
        <v>0</v>
      </c>
      <c r="C32" s="120">
        <v>0</v>
      </c>
      <c r="D32" s="121">
        <v>0</v>
      </c>
      <c r="E32" s="122">
        <v>0</v>
      </c>
      <c r="F32" s="119">
        <v>0</v>
      </c>
      <c r="G32" s="120">
        <v>0</v>
      </c>
      <c r="H32" s="119"/>
      <c r="I32" s="120"/>
      <c r="J32" s="119"/>
      <c r="K32" s="120"/>
      <c r="L32" s="119"/>
      <c r="M32" s="120"/>
      <c r="N32" s="119"/>
      <c r="O32" s="120"/>
      <c r="P32" s="119"/>
      <c r="Q32" s="120"/>
      <c r="R32" s="119"/>
      <c r="S32" s="120"/>
      <c r="T32" s="119"/>
      <c r="U32" s="120"/>
      <c r="V32" s="119"/>
      <c r="W32" s="120"/>
      <c r="X32" s="119"/>
      <c r="Y32" s="120"/>
      <c r="Z32" s="119"/>
      <c r="AA32" s="120"/>
      <c r="AB32" s="119"/>
      <c r="AC32" s="120"/>
      <c r="AD32" s="119"/>
      <c r="AE32" s="120"/>
      <c r="AF32" s="119"/>
      <c r="AG32" s="120"/>
      <c r="AH32" s="119"/>
      <c r="AI32" s="120"/>
      <c r="AJ32" s="119"/>
      <c r="AK32" s="120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</row>
    <row r="33" spans="1:256" s="88" customFormat="1" x14ac:dyDescent="0.2">
      <c r="A33" s="84" t="s">
        <v>158</v>
      </c>
      <c r="B33" s="119">
        <v>0</v>
      </c>
      <c r="C33" s="120">
        <v>0</v>
      </c>
      <c r="D33" s="121">
        <v>0</v>
      </c>
      <c r="E33" s="122">
        <v>0</v>
      </c>
      <c r="F33" s="119">
        <v>0</v>
      </c>
      <c r="G33" s="120">
        <v>0</v>
      </c>
      <c r="H33" s="119"/>
      <c r="I33" s="120"/>
      <c r="J33" s="119"/>
      <c r="K33" s="120"/>
      <c r="L33" s="119"/>
      <c r="M33" s="120"/>
      <c r="N33" s="119"/>
      <c r="O33" s="120"/>
      <c r="P33" s="119"/>
      <c r="Q33" s="120"/>
      <c r="R33" s="119"/>
      <c r="S33" s="120"/>
      <c r="T33" s="119"/>
      <c r="U33" s="120"/>
      <c r="V33" s="119"/>
      <c r="W33" s="120"/>
      <c r="X33" s="119"/>
      <c r="Y33" s="120"/>
      <c r="Z33" s="119"/>
      <c r="AA33" s="120"/>
      <c r="AB33" s="119"/>
      <c r="AC33" s="120"/>
      <c r="AD33" s="119"/>
      <c r="AE33" s="120"/>
      <c r="AF33" s="119"/>
      <c r="AG33" s="120"/>
      <c r="AH33" s="119"/>
      <c r="AI33" s="120"/>
      <c r="AJ33" s="119"/>
      <c r="AK33" s="120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</row>
    <row r="34" spans="1:256" s="88" customFormat="1" x14ac:dyDescent="0.2">
      <c r="A34" s="84" t="s">
        <v>84</v>
      </c>
      <c r="B34" s="119">
        <v>0.86</v>
      </c>
      <c r="C34" s="120">
        <v>0</v>
      </c>
      <c r="D34" s="121">
        <v>0.9</v>
      </c>
      <c r="E34" s="122">
        <v>0.14000000000000001</v>
      </c>
      <c r="F34" s="119">
        <v>0.71430000000000005</v>
      </c>
      <c r="G34" s="120">
        <v>0</v>
      </c>
      <c r="H34" s="119"/>
      <c r="I34" s="120"/>
      <c r="J34" s="119"/>
      <c r="K34" s="120"/>
      <c r="L34" s="119"/>
      <c r="M34" s="120"/>
      <c r="N34" s="119"/>
      <c r="O34" s="120"/>
      <c r="P34" s="119"/>
      <c r="Q34" s="120"/>
      <c r="R34" s="119"/>
      <c r="S34" s="120"/>
      <c r="T34" s="119"/>
      <c r="U34" s="120"/>
      <c r="V34" s="119"/>
      <c r="W34" s="120"/>
      <c r="X34" s="119"/>
      <c r="Y34" s="120"/>
      <c r="Z34" s="119"/>
      <c r="AA34" s="120"/>
      <c r="AB34" s="119"/>
      <c r="AC34" s="120"/>
      <c r="AD34" s="119"/>
      <c r="AE34" s="120"/>
      <c r="AF34" s="119"/>
      <c r="AG34" s="120"/>
      <c r="AH34" s="119"/>
      <c r="AI34" s="120"/>
      <c r="AJ34" s="119"/>
      <c r="AK34" s="120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7"/>
      <c r="HK34" s="87"/>
      <c r="HL34" s="87"/>
      <c r="HM34" s="87"/>
      <c r="HN34" s="87"/>
      <c r="HO34" s="87"/>
      <c r="HP34" s="87"/>
      <c r="HQ34" s="87"/>
      <c r="HR34" s="87"/>
      <c r="HS34" s="87"/>
      <c r="HT34" s="87"/>
      <c r="HU34" s="87"/>
      <c r="HV34" s="87"/>
      <c r="HW34" s="87"/>
      <c r="HX34" s="87"/>
      <c r="HY34" s="87"/>
      <c r="HZ34" s="87"/>
      <c r="IA34" s="87"/>
      <c r="IB34" s="87"/>
      <c r="IC34" s="87"/>
      <c r="ID34" s="87"/>
      <c r="IE34" s="87"/>
      <c r="IF34" s="87"/>
      <c r="IG34" s="87"/>
      <c r="IH34" s="87"/>
      <c r="II34" s="87"/>
      <c r="IJ34" s="87"/>
      <c r="IK34" s="87"/>
      <c r="IL34" s="87"/>
      <c r="IM34" s="87"/>
      <c r="IN34" s="87"/>
      <c r="IO34" s="87"/>
      <c r="IP34" s="87"/>
      <c r="IQ34" s="87"/>
      <c r="IR34" s="87"/>
      <c r="IS34" s="87"/>
      <c r="IT34" s="87"/>
      <c r="IU34" s="87"/>
      <c r="IV34" s="87"/>
    </row>
    <row r="35" spans="1:256" s="88" customFormat="1" x14ac:dyDescent="0.2">
      <c r="A35" s="84" t="s">
        <v>159</v>
      </c>
      <c r="B35" s="119">
        <v>0</v>
      </c>
      <c r="C35" s="120">
        <v>0</v>
      </c>
      <c r="D35" s="121">
        <v>0</v>
      </c>
      <c r="E35" s="122">
        <v>0</v>
      </c>
      <c r="F35" s="119">
        <v>0</v>
      </c>
      <c r="G35" s="120">
        <v>0</v>
      </c>
      <c r="H35" s="119"/>
      <c r="I35" s="120"/>
      <c r="J35" s="119"/>
      <c r="K35" s="120"/>
      <c r="L35" s="119"/>
      <c r="M35" s="120"/>
      <c r="N35" s="119"/>
      <c r="O35" s="120"/>
      <c r="P35" s="119"/>
      <c r="Q35" s="120"/>
      <c r="R35" s="119"/>
      <c r="S35" s="120"/>
      <c r="T35" s="119"/>
      <c r="U35" s="120"/>
      <c r="V35" s="119"/>
      <c r="W35" s="120"/>
      <c r="X35" s="119"/>
      <c r="Y35" s="120"/>
      <c r="Z35" s="119"/>
      <c r="AA35" s="120"/>
      <c r="AB35" s="119"/>
      <c r="AC35" s="120"/>
      <c r="AD35" s="119"/>
      <c r="AE35" s="120"/>
      <c r="AF35" s="119"/>
      <c r="AG35" s="120"/>
      <c r="AH35" s="119"/>
      <c r="AI35" s="120"/>
      <c r="AJ35" s="119"/>
      <c r="AK35" s="120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  <c r="IO35" s="87"/>
      <c r="IP35" s="87"/>
      <c r="IQ35" s="87"/>
      <c r="IR35" s="87"/>
      <c r="IS35" s="87"/>
      <c r="IT35" s="87"/>
      <c r="IU35" s="87"/>
      <c r="IV35" s="87"/>
    </row>
    <row r="36" spans="1:256" s="88" customFormat="1" x14ac:dyDescent="0.2">
      <c r="A36" s="84" t="s">
        <v>85</v>
      </c>
      <c r="B36" s="119">
        <v>1</v>
      </c>
      <c r="C36" s="120">
        <v>0</v>
      </c>
      <c r="D36" s="121">
        <v>0.15</v>
      </c>
      <c r="E36" s="122">
        <v>0.12</v>
      </c>
      <c r="F36" s="119">
        <v>6.25E-2</v>
      </c>
      <c r="G36" s="120">
        <v>0</v>
      </c>
      <c r="H36" s="119"/>
      <c r="I36" s="120"/>
      <c r="J36" s="119"/>
      <c r="K36" s="120"/>
      <c r="L36" s="119"/>
      <c r="M36" s="120"/>
      <c r="N36" s="119"/>
      <c r="O36" s="120"/>
      <c r="P36" s="119"/>
      <c r="Q36" s="120"/>
      <c r="R36" s="119"/>
      <c r="S36" s="120"/>
      <c r="T36" s="119"/>
      <c r="U36" s="120"/>
      <c r="V36" s="119"/>
      <c r="W36" s="120"/>
      <c r="X36" s="119"/>
      <c r="Y36" s="120"/>
      <c r="Z36" s="119"/>
      <c r="AA36" s="120"/>
      <c r="AB36" s="119"/>
      <c r="AC36" s="120"/>
      <c r="AD36" s="119"/>
      <c r="AE36" s="120"/>
      <c r="AF36" s="119"/>
      <c r="AG36" s="120"/>
      <c r="AH36" s="119"/>
      <c r="AI36" s="120"/>
      <c r="AJ36" s="119"/>
      <c r="AK36" s="120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</row>
    <row r="37" spans="1:256" s="88" customFormat="1" x14ac:dyDescent="0.2">
      <c r="A37" s="84" t="s">
        <v>160</v>
      </c>
      <c r="B37" s="119">
        <v>0.25</v>
      </c>
      <c r="C37" s="120">
        <v>0</v>
      </c>
      <c r="D37" s="121">
        <v>0.18</v>
      </c>
      <c r="E37" s="122">
        <v>0.55000000000000004</v>
      </c>
      <c r="F37" s="119">
        <v>0.1111</v>
      </c>
      <c r="G37" s="120">
        <v>0</v>
      </c>
      <c r="H37" s="119"/>
      <c r="I37" s="120"/>
      <c r="J37" s="119"/>
      <c r="K37" s="120"/>
      <c r="L37" s="119"/>
      <c r="M37" s="120"/>
      <c r="N37" s="119"/>
      <c r="O37" s="120"/>
      <c r="P37" s="119"/>
      <c r="Q37" s="120"/>
      <c r="R37" s="119"/>
      <c r="S37" s="120"/>
      <c r="T37" s="119"/>
      <c r="U37" s="120"/>
      <c r="V37" s="119"/>
      <c r="W37" s="120"/>
      <c r="X37" s="119"/>
      <c r="Y37" s="120"/>
      <c r="Z37" s="119"/>
      <c r="AA37" s="120"/>
      <c r="AB37" s="119"/>
      <c r="AC37" s="120"/>
      <c r="AD37" s="119"/>
      <c r="AE37" s="120"/>
      <c r="AF37" s="119"/>
      <c r="AG37" s="120"/>
      <c r="AH37" s="119"/>
      <c r="AI37" s="120"/>
      <c r="AJ37" s="119"/>
      <c r="AK37" s="120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  <c r="IV37" s="87"/>
    </row>
    <row r="38" spans="1:256" s="88" customFormat="1" x14ac:dyDescent="0.2">
      <c r="A38" s="84" t="s">
        <v>161</v>
      </c>
      <c r="B38" s="119">
        <v>0.15</v>
      </c>
      <c r="C38" s="120">
        <v>0</v>
      </c>
      <c r="D38" s="121">
        <v>0.1</v>
      </c>
      <c r="E38" s="122">
        <v>0.39</v>
      </c>
      <c r="F38" s="119">
        <v>0.55620000000000003</v>
      </c>
      <c r="G38" s="120">
        <v>0</v>
      </c>
      <c r="H38" s="119"/>
      <c r="I38" s="120"/>
      <c r="J38" s="119"/>
      <c r="K38" s="120"/>
      <c r="L38" s="119"/>
      <c r="M38" s="120"/>
      <c r="N38" s="119"/>
      <c r="O38" s="120"/>
      <c r="P38" s="119"/>
      <c r="Q38" s="120"/>
      <c r="R38" s="119"/>
      <c r="S38" s="120"/>
      <c r="T38" s="119"/>
      <c r="U38" s="120"/>
      <c r="V38" s="119"/>
      <c r="W38" s="120"/>
      <c r="X38" s="119"/>
      <c r="Y38" s="120"/>
      <c r="Z38" s="119"/>
      <c r="AA38" s="120"/>
      <c r="AB38" s="119"/>
      <c r="AC38" s="120"/>
      <c r="AD38" s="119"/>
      <c r="AE38" s="120"/>
      <c r="AF38" s="119"/>
      <c r="AG38" s="120"/>
      <c r="AH38" s="119"/>
      <c r="AI38" s="120"/>
      <c r="AJ38" s="119"/>
      <c r="AK38" s="120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</row>
    <row r="39" spans="1:256" s="88" customFormat="1" x14ac:dyDescent="0.2">
      <c r="A39" s="84" t="s">
        <v>88</v>
      </c>
      <c r="B39" s="119">
        <v>0</v>
      </c>
      <c r="C39" s="120">
        <v>0</v>
      </c>
      <c r="D39" s="121">
        <v>0</v>
      </c>
      <c r="E39" s="122">
        <v>0</v>
      </c>
      <c r="F39" s="119">
        <v>0</v>
      </c>
      <c r="G39" s="120">
        <v>0</v>
      </c>
      <c r="H39" s="119"/>
      <c r="I39" s="120"/>
      <c r="J39" s="119"/>
      <c r="K39" s="120"/>
      <c r="L39" s="119"/>
      <c r="M39" s="120"/>
      <c r="N39" s="119"/>
      <c r="O39" s="120"/>
      <c r="P39" s="119"/>
      <c r="Q39" s="120"/>
      <c r="R39" s="119"/>
      <c r="S39" s="120"/>
      <c r="T39" s="119"/>
      <c r="U39" s="120"/>
      <c r="V39" s="119"/>
      <c r="W39" s="120"/>
      <c r="X39" s="119"/>
      <c r="Y39" s="120"/>
      <c r="Z39" s="119"/>
      <c r="AA39" s="120"/>
      <c r="AB39" s="119"/>
      <c r="AC39" s="120"/>
      <c r="AD39" s="119"/>
      <c r="AE39" s="120"/>
      <c r="AF39" s="119"/>
      <c r="AG39" s="120"/>
      <c r="AH39" s="119"/>
      <c r="AI39" s="120"/>
      <c r="AJ39" s="119"/>
      <c r="AK39" s="120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/>
      <c r="IV39" s="87"/>
    </row>
    <row r="40" spans="1:256" s="88" customFormat="1" x14ac:dyDescent="0.2">
      <c r="A40" s="84" t="s">
        <v>89</v>
      </c>
      <c r="B40" s="119">
        <v>0</v>
      </c>
      <c r="C40" s="120">
        <v>0</v>
      </c>
      <c r="D40" s="121">
        <v>0</v>
      </c>
      <c r="E40" s="122">
        <v>0</v>
      </c>
      <c r="F40" s="119">
        <v>0</v>
      </c>
      <c r="G40" s="120">
        <v>0</v>
      </c>
      <c r="H40" s="119"/>
      <c r="I40" s="120"/>
      <c r="J40" s="119"/>
      <c r="K40" s="120"/>
      <c r="L40" s="119"/>
      <c r="M40" s="120"/>
      <c r="N40" s="119"/>
      <c r="O40" s="120"/>
      <c r="P40" s="119"/>
      <c r="Q40" s="120"/>
      <c r="R40" s="119"/>
      <c r="S40" s="120"/>
      <c r="T40" s="119"/>
      <c r="U40" s="120"/>
      <c r="V40" s="119"/>
      <c r="W40" s="120"/>
      <c r="X40" s="119"/>
      <c r="Y40" s="120"/>
      <c r="Z40" s="119"/>
      <c r="AA40" s="120"/>
      <c r="AB40" s="119"/>
      <c r="AC40" s="120"/>
      <c r="AD40" s="119"/>
      <c r="AE40" s="120"/>
      <c r="AF40" s="119"/>
      <c r="AG40" s="120"/>
      <c r="AH40" s="119"/>
      <c r="AI40" s="120"/>
      <c r="AJ40" s="119"/>
      <c r="AK40" s="120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</row>
    <row r="41" spans="1:256" s="130" customFormat="1" x14ac:dyDescent="0.2">
      <c r="A41" s="123" t="s">
        <v>8</v>
      </c>
      <c r="B41" s="124">
        <v>0.57999999999999996</v>
      </c>
      <c r="C41" s="125">
        <v>0.01</v>
      </c>
      <c r="D41" s="126">
        <v>0.41</v>
      </c>
      <c r="E41" s="127">
        <v>0.28999999999999998</v>
      </c>
      <c r="F41" s="124">
        <v>0.41110000000000002</v>
      </c>
      <c r="G41" s="128">
        <v>3.2500000000000001E-2</v>
      </c>
      <c r="H41" s="124"/>
      <c r="I41" s="128"/>
      <c r="J41" s="124"/>
      <c r="K41" s="128"/>
      <c r="L41" s="124"/>
      <c r="M41" s="128"/>
      <c r="N41" s="124"/>
      <c r="O41" s="128"/>
      <c r="P41" s="124"/>
      <c r="Q41" s="128"/>
      <c r="R41" s="124"/>
      <c r="S41" s="128"/>
      <c r="T41" s="124"/>
      <c r="U41" s="128"/>
      <c r="V41" s="124"/>
      <c r="W41" s="128"/>
      <c r="X41" s="124"/>
      <c r="Y41" s="128"/>
      <c r="Z41" s="124"/>
      <c r="AA41" s="128"/>
      <c r="AB41" s="124"/>
      <c r="AC41" s="128"/>
      <c r="AD41" s="124"/>
      <c r="AE41" s="128"/>
      <c r="AF41" s="124"/>
      <c r="AG41" s="128"/>
      <c r="AH41" s="124"/>
      <c r="AI41" s="128"/>
      <c r="AJ41" s="124"/>
      <c r="AK41" s="128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129"/>
      <c r="DQ41" s="129"/>
      <c r="DR41" s="129"/>
      <c r="DS41" s="129"/>
      <c r="DT41" s="129"/>
      <c r="DU41" s="129"/>
      <c r="DV41" s="129"/>
      <c r="DW41" s="129"/>
      <c r="DX41" s="129"/>
      <c r="DY41" s="129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129"/>
      <c r="ES41" s="129"/>
      <c r="ET41" s="129"/>
      <c r="EU41" s="129"/>
      <c r="EV41" s="129"/>
      <c r="EW41" s="129"/>
      <c r="EX41" s="129"/>
      <c r="EY41" s="129"/>
      <c r="EZ41" s="129"/>
      <c r="FA41" s="129"/>
      <c r="FB41" s="129"/>
      <c r="FC41" s="129"/>
      <c r="FD41" s="129"/>
      <c r="FE41" s="129"/>
      <c r="FF41" s="129"/>
      <c r="FG41" s="129"/>
      <c r="FH41" s="129"/>
      <c r="FI41" s="129"/>
      <c r="FJ41" s="129"/>
      <c r="FK41" s="129"/>
      <c r="FL41" s="129"/>
      <c r="FM41" s="129"/>
      <c r="FN41" s="129"/>
      <c r="FO41" s="129"/>
      <c r="FP41" s="129"/>
      <c r="FQ41" s="129"/>
      <c r="FR41" s="129"/>
      <c r="FS41" s="129"/>
      <c r="FT41" s="129"/>
      <c r="FU41" s="129"/>
      <c r="FV41" s="129"/>
      <c r="FW41" s="129"/>
      <c r="FX41" s="129"/>
      <c r="FY41" s="129"/>
      <c r="FZ41" s="129"/>
      <c r="GA41" s="129"/>
      <c r="GB41" s="129"/>
      <c r="GC41" s="129"/>
      <c r="GD41" s="129"/>
      <c r="GE41" s="129"/>
      <c r="GF41" s="129"/>
      <c r="GG41" s="129"/>
      <c r="GH41" s="129"/>
      <c r="GI41" s="129"/>
      <c r="GJ41" s="129"/>
      <c r="GK41" s="129"/>
      <c r="GL41" s="129"/>
      <c r="GM41" s="129"/>
      <c r="GN41" s="129"/>
      <c r="GO41" s="129"/>
      <c r="GP41" s="129"/>
      <c r="GQ41" s="129"/>
      <c r="GR41" s="129"/>
      <c r="GS41" s="129"/>
      <c r="GT41" s="129"/>
      <c r="GU41" s="129"/>
      <c r="GV41" s="129"/>
      <c r="GW41" s="129"/>
      <c r="GX41" s="129"/>
      <c r="GY41" s="129"/>
      <c r="GZ41" s="129"/>
      <c r="HA41" s="129"/>
      <c r="HB41" s="129"/>
      <c r="HC41" s="129"/>
      <c r="HD41" s="129"/>
      <c r="HE41" s="129"/>
      <c r="HF41" s="129"/>
      <c r="HG41" s="129"/>
      <c r="HH41" s="129"/>
      <c r="HI41" s="129"/>
      <c r="HJ41" s="129"/>
      <c r="HK41" s="129"/>
      <c r="HL41" s="129"/>
      <c r="HM41" s="129"/>
      <c r="HN41" s="129"/>
      <c r="HO41" s="129"/>
      <c r="HP41" s="129"/>
      <c r="HQ41" s="129"/>
      <c r="HR41" s="129"/>
      <c r="HS41" s="129"/>
      <c r="HT41" s="129"/>
      <c r="HU41" s="129"/>
      <c r="HV41" s="129"/>
      <c r="HW41" s="129"/>
      <c r="HX41" s="129"/>
      <c r="HY41" s="129"/>
      <c r="HZ41" s="129"/>
      <c r="IA41" s="129"/>
      <c r="IB41" s="129"/>
      <c r="IC41" s="129"/>
      <c r="ID41" s="129"/>
      <c r="IE41" s="129"/>
      <c r="IF41" s="129"/>
      <c r="IG41" s="129"/>
      <c r="IH41" s="129"/>
      <c r="II41" s="129"/>
      <c r="IJ41" s="129"/>
      <c r="IK41" s="129"/>
      <c r="IL41" s="129"/>
      <c r="IM41" s="129"/>
      <c r="IN41" s="129"/>
      <c r="IO41" s="129"/>
      <c r="IP41" s="129"/>
      <c r="IQ41" s="129"/>
      <c r="IR41" s="129"/>
      <c r="IS41" s="129"/>
      <c r="IT41" s="129"/>
      <c r="IU41" s="129"/>
      <c r="IV41" s="129"/>
    </row>
    <row r="42" spans="1:256" s="88" customFormat="1" x14ac:dyDescent="0.2">
      <c r="A42" s="108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</row>
    <row r="43" spans="1:256" s="88" customFormat="1" x14ac:dyDescent="0.2">
      <c r="A43" s="97" t="s">
        <v>162</v>
      </c>
      <c r="B43" s="111" t="str">
        <f>B$4</f>
        <v>10-31-jul-24</v>
      </c>
      <c r="C43" s="112"/>
      <c r="D43" s="113">
        <f>D$4</f>
        <v>45505</v>
      </c>
      <c r="E43" s="99"/>
      <c r="F43" s="113">
        <f>F$4</f>
        <v>45536</v>
      </c>
      <c r="G43" s="99"/>
      <c r="H43" s="113">
        <f>H$4</f>
        <v>45566</v>
      </c>
      <c r="I43" s="99"/>
      <c r="J43" s="113">
        <f>J$4</f>
        <v>45597</v>
      </c>
      <c r="K43" s="99"/>
      <c r="L43" s="113">
        <f>L$4</f>
        <v>45627</v>
      </c>
      <c r="M43" s="99"/>
      <c r="N43" s="113">
        <f>N$4</f>
        <v>45658</v>
      </c>
      <c r="O43" s="99"/>
      <c r="P43" s="113">
        <f>P$4</f>
        <v>45689</v>
      </c>
      <c r="Q43" s="99"/>
      <c r="R43" s="113">
        <f>R$4</f>
        <v>45717</v>
      </c>
      <c r="S43" s="99"/>
      <c r="T43" s="113">
        <f>T$4</f>
        <v>45748</v>
      </c>
      <c r="U43" s="99"/>
      <c r="V43" s="113">
        <f>V$4</f>
        <v>45778</v>
      </c>
      <c r="W43" s="99"/>
      <c r="X43" s="113">
        <f>X$4</f>
        <v>45809</v>
      </c>
      <c r="Y43" s="99"/>
      <c r="Z43" s="113">
        <f>Z$4</f>
        <v>45839</v>
      </c>
      <c r="AA43" s="99"/>
      <c r="AB43" s="113">
        <f>AB$4</f>
        <v>45870</v>
      </c>
      <c r="AC43" s="99"/>
      <c r="AD43" s="113">
        <f>AD$4</f>
        <v>45901</v>
      </c>
      <c r="AE43" s="99"/>
      <c r="AF43" s="113">
        <f>AF$4</f>
        <v>45931</v>
      </c>
      <c r="AG43" s="99"/>
      <c r="AH43" s="113">
        <f>AH$4</f>
        <v>45962</v>
      </c>
      <c r="AI43" s="99"/>
      <c r="AJ43" s="113">
        <f>AJ$4</f>
        <v>45992</v>
      </c>
      <c r="AK43" s="99"/>
      <c r="AL43" s="100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7"/>
      <c r="FL43" s="87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  <c r="IN43" s="87"/>
      <c r="IO43" s="87"/>
      <c r="IP43" s="87"/>
      <c r="IQ43" s="87"/>
      <c r="IR43" s="87"/>
      <c r="IS43" s="87"/>
      <c r="IT43" s="87"/>
      <c r="IU43" s="87"/>
      <c r="IV43" s="87"/>
    </row>
    <row r="44" spans="1:256" s="88" customFormat="1" x14ac:dyDescent="0.2">
      <c r="A44" s="116" t="s">
        <v>163</v>
      </c>
      <c r="B44" s="117" t="s">
        <v>164</v>
      </c>
      <c r="C44" s="118" t="s">
        <v>165</v>
      </c>
      <c r="D44" s="117" t="s">
        <v>164</v>
      </c>
      <c r="E44" s="118" t="s">
        <v>165</v>
      </c>
      <c r="F44" s="117" t="s">
        <v>164</v>
      </c>
      <c r="G44" s="118" t="s">
        <v>165</v>
      </c>
      <c r="H44" s="117" t="s">
        <v>164</v>
      </c>
      <c r="I44" s="118" t="s">
        <v>165</v>
      </c>
      <c r="J44" s="117" t="s">
        <v>164</v>
      </c>
      <c r="K44" s="118" t="s">
        <v>165</v>
      </c>
      <c r="L44" s="117" t="s">
        <v>164</v>
      </c>
      <c r="M44" s="118" t="s">
        <v>165</v>
      </c>
      <c r="N44" s="117" t="s">
        <v>164</v>
      </c>
      <c r="O44" s="118" t="s">
        <v>165</v>
      </c>
      <c r="P44" s="117" t="s">
        <v>164</v>
      </c>
      <c r="Q44" s="118" t="s">
        <v>165</v>
      </c>
      <c r="R44" s="117" t="s">
        <v>164</v>
      </c>
      <c r="S44" s="118" t="s">
        <v>165</v>
      </c>
      <c r="T44" s="117" t="s">
        <v>164</v>
      </c>
      <c r="U44" s="118" t="s">
        <v>165</v>
      </c>
      <c r="V44" s="117" t="s">
        <v>164</v>
      </c>
      <c r="W44" s="118" t="s">
        <v>165</v>
      </c>
      <c r="X44" s="117" t="s">
        <v>164</v>
      </c>
      <c r="Y44" s="118" t="s">
        <v>165</v>
      </c>
      <c r="Z44" s="117" t="s">
        <v>164</v>
      </c>
      <c r="AA44" s="118" t="s">
        <v>165</v>
      </c>
      <c r="AB44" s="117" t="s">
        <v>164</v>
      </c>
      <c r="AC44" s="118" t="s">
        <v>165</v>
      </c>
      <c r="AD44" s="117" t="s">
        <v>164</v>
      </c>
      <c r="AE44" s="118" t="s">
        <v>165</v>
      </c>
      <c r="AF44" s="117" t="s">
        <v>164</v>
      </c>
      <c r="AG44" s="118" t="s">
        <v>165</v>
      </c>
      <c r="AH44" s="117" t="s">
        <v>164</v>
      </c>
      <c r="AI44" s="118" t="s">
        <v>165</v>
      </c>
      <c r="AJ44" s="117" t="s">
        <v>164</v>
      </c>
      <c r="AK44" s="118" t="s">
        <v>165</v>
      </c>
      <c r="AL44" s="100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  <c r="IS44" s="87"/>
      <c r="IT44" s="87"/>
      <c r="IU44" s="87"/>
      <c r="IV44" s="87"/>
    </row>
    <row r="45" spans="1:256" s="88" customFormat="1" x14ac:dyDescent="0.2">
      <c r="A45" s="84" t="s">
        <v>34</v>
      </c>
      <c r="B45" s="119">
        <v>2.2700000000000001E-2</v>
      </c>
      <c r="C45" s="119" t="s">
        <v>145</v>
      </c>
      <c r="D45" s="121">
        <v>5.0900000000000001E-2</v>
      </c>
      <c r="E45" s="122" t="s">
        <v>145</v>
      </c>
      <c r="F45" s="120">
        <v>0</v>
      </c>
      <c r="G45" s="120" t="s">
        <v>145</v>
      </c>
      <c r="H45" s="119"/>
      <c r="I45" s="120"/>
      <c r="J45" s="119"/>
      <c r="K45" s="120"/>
      <c r="L45" s="119"/>
      <c r="M45" s="120"/>
      <c r="N45" s="119"/>
      <c r="O45" s="120"/>
      <c r="P45" s="119"/>
      <c r="Q45" s="120"/>
      <c r="R45" s="119"/>
      <c r="S45" s="120"/>
      <c r="T45" s="119"/>
      <c r="U45" s="120"/>
      <c r="V45" s="119"/>
      <c r="W45" s="120"/>
      <c r="X45" s="119"/>
      <c r="Y45" s="120"/>
      <c r="Z45" s="119"/>
      <c r="AA45" s="120"/>
      <c r="AB45" s="119"/>
      <c r="AC45" s="120"/>
      <c r="AD45" s="119"/>
      <c r="AE45" s="120"/>
      <c r="AF45" s="119"/>
      <c r="AG45" s="120"/>
      <c r="AH45" s="119"/>
      <c r="AI45" s="120"/>
      <c r="AJ45" s="119"/>
      <c r="AK45" s="120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7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87"/>
      <c r="EW45" s="87"/>
      <c r="EX45" s="87"/>
      <c r="EY45" s="87"/>
      <c r="EZ45" s="87"/>
      <c r="FA45" s="87"/>
      <c r="FB45" s="87"/>
      <c r="FC45" s="87"/>
      <c r="FD45" s="87"/>
      <c r="FE45" s="87"/>
      <c r="FF45" s="87"/>
      <c r="FG45" s="87"/>
      <c r="FH45" s="87"/>
      <c r="FI45" s="87"/>
      <c r="FJ45" s="87"/>
      <c r="FK45" s="87"/>
      <c r="FL45" s="87"/>
      <c r="FM45" s="87"/>
      <c r="FN45" s="87"/>
      <c r="FO45" s="87"/>
      <c r="FP45" s="87"/>
      <c r="FQ45" s="87"/>
      <c r="FR45" s="87"/>
      <c r="FS45" s="87"/>
      <c r="FT45" s="87"/>
      <c r="FU45" s="87"/>
      <c r="FV45" s="87"/>
      <c r="FW45" s="87"/>
      <c r="FX45" s="87"/>
      <c r="FY45" s="87"/>
      <c r="FZ45" s="87"/>
      <c r="GA45" s="87"/>
      <c r="GB45" s="87"/>
      <c r="GC45" s="87"/>
      <c r="GD45" s="87"/>
      <c r="GE45" s="87"/>
      <c r="GF45" s="87"/>
      <c r="GG45" s="87"/>
      <c r="GH45" s="87"/>
      <c r="GI45" s="87"/>
      <c r="GJ45" s="87"/>
      <c r="GK45" s="87"/>
      <c r="GL45" s="87"/>
      <c r="GM45" s="87"/>
      <c r="GN45" s="87"/>
      <c r="GO45" s="87"/>
      <c r="GP45" s="87"/>
      <c r="GQ45" s="87"/>
      <c r="GR45" s="87"/>
      <c r="GS45" s="87"/>
      <c r="GT45" s="87"/>
      <c r="GU45" s="87"/>
      <c r="GV45" s="87"/>
      <c r="GW45" s="87"/>
      <c r="GX45" s="87"/>
      <c r="GY45" s="87"/>
      <c r="GZ45" s="87"/>
      <c r="HA45" s="87"/>
      <c r="HB45" s="87"/>
      <c r="HC45" s="87"/>
      <c r="HD45" s="87"/>
      <c r="HE45" s="87"/>
      <c r="HF45" s="87"/>
      <c r="HG45" s="87"/>
      <c r="HH45" s="87"/>
      <c r="HI45" s="87"/>
      <c r="HJ45" s="87"/>
      <c r="HK45" s="87"/>
      <c r="HL45" s="87"/>
      <c r="HM45" s="87"/>
      <c r="HN45" s="87"/>
      <c r="HO45" s="87"/>
      <c r="HP45" s="87"/>
      <c r="HQ45" s="87"/>
      <c r="HR45" s="87"/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  <c r="II45" s="87"/>
      <c r="IJ45" s="87"/>
      <c r="IK45" s="87"/>
      <c r="IL45" s="87"/>
      <c r="IM45" s="87"/>
      <c r="IN45" s="87"/>
      <c r="IO45" s="87"/>
      <c r="IP45" s="87"/>
      <c r="IQ45" s="87"/>
      <c r="IR45" s="87"/>
      <c r="IS45" s="87"/>
      <c r="IT45" s="87"/>
      <c r="IU45" s="87"/>
      <c r="IV45" s="87"/>
    </row>
    <row r="46" spans="1:256" s="88" customFormat="1" x14ac:dyDescent="0.2">
      <c r="A46" s="84" t="s">
        <v>166</v>
      </c>
      <c r="B46" s="119">
        <v>3.2000000000000002E-3</v>
      </c>
      <c r="C46" s="119" t="s">
        <v>145</v>
      </c>
      <c r="D46" s="121">
        <v>3.6900000000000002E-2</v>
      </c>
      <c r="E46" s="122" t="s">
        <v>145</v>
      </c>
      <c r="F46" s="120">
        <v>0.14019999999999999</v>
      </c>
      <c r="G46" s="120" t="s">
        <v>145</v>
      </c>
      <c r="H46" s="119"/>
      <c r="I46" s="120"/>
      <c r="J46" s="119"/>
      <c r="K46" s="120"/>
      <c r="L46" s="119"/>
      <c r="M46" s="120"/>
      <c r="N46" s="119"/>
      <c r="O46" s="120"/>
      <c r="P46" s="119"/>
      <c r="Q46" s="120"/>
      <c r="R46" s="119"/>
      <c r="S46" s="120"/>
      <c r="T46" s="119"/>
      <c r="U46" s="120"/>
      <c r="V46" s="119"/>
      <c r="W46" s="120"/>
      <c r="X46" s="119"/>
      <c r="Y46" s="120"/>
      <c r="Z46" s="119"/>
      <c r="AA46" s="120"/>
      <c r="AB46" s="119"/>
      <c r="AC46" s="120"/>
      <c r="AD46" s="119"/>
      <c r="AE46" s="120"/>
      <c r="AF46" s="119"/>
      <c r="AG46" s="120"/>
      <c r="AH46" s="119"/>
      <c r="AI46" s="120"/>
      <c r="AJ46" s="119"/>
      <c r="AK46" s="120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7"/>
      <c r="EE46" s="87"/>
      <c r="EF46" s="87"/>
      <c r="EG46" s="87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7"/>
      <c r="ES46" s="87"/>
      <c r="ET46" s="87"/>
      <c r="EU46" s="87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7"/>
      <c r="FG46" s="87"/>
      <c r="FH46" s="87"/>
      <c r="FI46" s="87"/>
      <c r="FJ46" s="87"/>
      <c r="FK46" s="87"/>
      <c r="FL46" s="87"/>
      <c r="FM46" s="87"/>
      <c r="FN46" s="87"/>
      <c r="FO46" s="87"/>
      <c r="FP46" s="87"/>
      <c r="FQ46" s="87"/>
      <c r="FR46" s="87"/>
      <c r="FS46" s="87"/>
      <c r="FT46" s="87"/>
      <c r="FU46" s="87"/>
      <c r="FV46" s="87"/>
      <c r="FW46" s="87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7"/>
      <c r="GI46" s="87"/>
      <c r="GJ46" s="87"/>
      <c r="GK46" s="87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7"/>
      <c r="GW46" s="87"/>
      <c r="GX46" s="87"/>
      <c r="GY46" s="87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7"/>
      <c r="HK46" s="87"/>
      <c r="HL46" s="87"/>
      <c r="HM46" s="87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7"/>
      <c r="IM46" s="87"/>
      <c r="IN46" s="87"/>
      <c r="IO46" s="87"/>
      <c r="IP46" s="87"/>
      <c r="IQ46" s="87"/>
      <c r="IR46" s="87"/>
      <c r="IS46" s="87"/>
      <c r="IT46" s="87"/>
      <c r="IU46" s="87"/>
      <c r="IV46" s="87"/>
    </row>
    <row r="47" spans="1:256" s="88" customFormat="1" x14ac:dyDescent="0.2">
      <c r="A47" s="84" t="s">
        <v>167</v>
      </c>
      <c r="B47" s="119">
        <v>0</v>
      </c>
      <c r="C47" s="119" t="s">
        <v>145</v>
      </c>
      <c r="D47" s="121" t="s">
        <v>145</v>
      </c>
      <c r="E47" s="122" t="s">
        <v>145</v>
      </c>
      <c r="F47" s="120">
        <v>0</v>
      </c>
      <c r="G47" s="120" t="s">
        <v>145</v>
      </c>
      <c r="H47" s="119"/>
      <c r="I47" s="120"/>
      <c r="J47" s="119"/>
      <c r="K47" s="120"/>
      <c r="L47" s="119"/>
      <c r="M47" s="120"/>
      <c r="N47" s="119"/>
      <c r="O47" s="120"/>
      <c r="P47" s="119"/>
      <c r="Q47" s="120"/>
      <c r="R47" s="119"/>
      <c r="S47" s="120"/>
      <c r="T47" s="119"/>
      <c r="U47" s="120"/>
      <c r="V47" s="119"/>
      <c r="W47" s="120"/>
      <c r="X47" s="119"/>
      <c r="Y47" s="120"/>
      <c r="Z47" s="119"/>
      <c r="AA47" s="120"/>
      <c r="AB47" s="119"/>
      <c r="AC47" s="120"/>
      <c r="AD47" s="119"/>
      <c r="AE47" s="120"/>
      <c r="AF47" s="119"/>
      <c r="AG47" s="120"/>
      <c r="AH47" s="119"/>
      <c r="AI47" s="120"/>
      <c r="AJ47" s="119"/>
      <c r="AK47" s="120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  <c r="IQ47" s="87"/>
      <c r="IR47" s="87"/>
      <c r="IS47" s="87"/>
      <c r="IT47" s="87"/>
      <c r="IU47" s="87"/>
      <c r="IV47" s="87"/>
    </row>
    <row r="48" spans="1:256" s="88" customFormat="1" x14ac:dyDescent="0.2">
      <c r="A48" s="84" t="s">
        <v>38</v>
      </c>
      <c r="B48" s="119">
        <v>0</v>
      </c>
      <c r="C48" s="119" t="s">
        <v>145</v>
      </c>
      <c r="D48" s="121">
        <v>0.11310000000000001</v>
      </c>
      <c r="E48" s="122" t="s">
        <v>145</v>
      </c>
      <c r="F48" s="120">
        <v>0</v>
      </c>
      <c r="G48" s="120" t="s">
        <v>145</v>
      </c>
      <c r="H48" s="119"/>
      <c r="I48" s="120"/>
      <c r="J48" s="119"/>
      <c r="K48" s="120"/>
      <c r="L48" s="119"/>
      <c r="M48" s="120"/>
      <c r="N48" s="119"/>
      <c r="O48" s="120"/>
      <c r="P48" s="119"/>
      <c r="Q48" s="120"/>
      <c r="R48" s="119"/>
      <c r="S48" s="120"/>
      <c r="T48" s="119"/>
      <c r="U48" s="120"/>
      <c r="V48" s="119"/>
      <c r="W48" s="120"/>
      <c r="X48" s="119"/>
      <c r="Y48" s="120"/>
      <c r="Z48" s="119"/>
      <c r="AA48" s="120"/>
      <c r="AB48" s="119"/>
      <c r="AC48" s="120"/>
      <c r="AD48" s="119"/>
      <c r="AE48" s="120"/>
      <c r="AF48" s="119"/>
      <c r="AG48" s="120"/>
      <c r="AH48" s="119"/>
      <c r="AI48" s="120"/>
      <c r="AJ48" s="119"/>
      <c r="AK48" s="120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/>
      <c r="DT48" s="87"/>
      <c r="DU48" s="87"/>
      <c r="DV48" s="87"/>
      <c r="DW48" s="87"/>
      <c r="DX48" s="87"/>
      <c r="DY48" s="87"/>
      <c r="DZ48" s="87"/>
      <c r="EA48" s="87"/>
      <c r="EB48" s="87"/>
      <c r="EC48" s="87"/>
      <c r="ED48" s="87"/>
      <c r="EE48" s="87"/>
      <c r="EF48" s="87"/>
      <c r="EG48" s="87"/>
      <c r="EH48" s="87"/>
      <c r="EI48" s="87"/>
      <c r="EJ48" s="87"/>
      <c r="EK48" s="87"/>
      <c r="EL48" s="87"/>
      <c r="EM48" s="87"/>
      <c r="EN48" s="87"/>
      <c r="EO48" s="87"/>
      <c r="EP48" s="87"/>
      <c r="EQ48" s="87"/>
      <c r="ER48" s="87"/>
      <c r="ES48" s="87"/>
      <c r="ET48" s="87"/>
      <c r="EU48" s="87"/>
      <c r="EV48" s="87"/>
      <c r="EW48" s="87"/>
      <c r="EX48" s="87"/>
      <c r="EY48" s="87"/>
      <c r="EZ48" s="87"/>
      <c r="FA48" s="87"/>
      <c r="FB48" s="87"/>
      <c r="FC48" s="87"/>
      <c r="FD48" s="87"/>
      <c r="FE48" s="87"/>
      <c r="FF48" s="87"/>
      <c r="FG48" s="87"/>
      <c r="FH48" s="87"/>
      <c r="FI48" s="87"/>
      <c r="FJ48" s="87"/>
      <c r="FK48" s="87"/>
      <c r="FL48" s="87"/>
      <c r="FM48" s="87"/>
      <c r="FN48" s="87"/>
      <c r="FO48" s="87"/>
      <c r="FP48" s="87"/>
      <c r="FQ48" s="87"/>
      <c r="FR48" s="87"/>
      <c r="FS48" s="87"/>
      <c r="FT48" s="87"/>
      <c r="FU48" s="87"/>
      <c r="FV48" s="87"/>
      <c r="FW48" s="87"/>
      <c r="FX48" s="87"/>
      <c r="FY48" s="87"/>
      <c r="FZ48" s="87"/>
      <c r="GA48" s="87"/>
      <c r="GB48" s="87"/>
      <c r="GC48" s="87"/>
      <c r="GD48" s="87"/>
      <c r="GE48" s="87"/>
      <c r="GF48" s="87"/>
      <c r="GG48" s="87"/>
      <c r="GH48" s="87"/>
      <c r="GI48" s="87"/>
      <c r="GJ48" s="87"/>
      <c r="GK48" s="87"/>
      <c r="GL48" s="87"/>
      <c r="GM48" s="87"/>
      <c r="GN48" s="87"/>
      <c r="GO48" s="87"/>
      <c r="GP48" s="87"/>
      <c r="GQ48" s="87"/>
      <c r="GR48" s="87"/>
      <c r="GS48" s="87"/>
      <c r="GT48" s="87"/>
      <c r="GU48" s="87"/>
      <c r="GV48" s="87"/>
      <c r="GW48" s="87"/>
      <c r="GX48" s="87"/>
      <c r="GY48" s="87"/>
      <c r="GZ48" s="87"/>
      <c r="HA48" s="87"/>
      <c r="HB48" s="87"/>
      <c r="HC48" s="87"/>
      <c r="HD48" s="87"/>
      <c r="HE48" s="87"/>
      <c r="HF48" s="87"/>
      <c r="HG48" s="87"/>
      <c r="HH48" s="87"/>
      <c r="HI48" s="87"/>
      <c r="HJ48" s="87"/>
      <c r="HK48" s="87"/>
      <c r="HL48" s="87"/>
      <c r="HM48" s="87"/>
      <c r="HN48" s="87"/>
      <c r="HO48" s="87"/>
      <c r="HP48" s="87"/>
      <c r="HQ48" s="87"/>
      <c r="HR48" s="87"/>
      <c r="HS48" s="87"/>
      <c r="HT48" s="87"/>
      <c r="HU48" s="87"/>
      <c r="HV48" s="87"/>
      <c r="HW48" s="87"/>
      <c r="HX48" s="87"/>
      <c r="HY48" s="87"/>
      <c r="HZ48" s="87"/>
      <c r="IA48" s="87"/>
      <c r="IB48" s="87"/>
      <c r="IC48" s="87"/>
      <c r="ID48" s="87"/>
      <c r="IE48" s="87"/>
      <c r="IF48" s="87"/>
      <c r="IG48" s="87"/>
      <c r="IH48" s="87"/>
      <c r="II48" s="87"/>
      <c r="IJ48" s="87"/>
      <c r="IK48" s="87"/>
      <c r="IL48" s="87"/>
      <c r="IM48" s="87"/>
      <c r="IN48" s="87"/>
      <c r="IO48" s="87"/>
      <c r="IP48" s="87"/>
      <c r="IQ48" s="87"/>
      <c r="IR48" s="87"/>
      <c r="IS48" s="87"/>
      <c r="IT48" s="87"/>
      <c r="IU48" s="87"/>
      <c r="IV48" s="87"/>
    </row>
    <row r="49" spans="1:256" x14ac:dyDescent="0.25">
      <c r="A49" s="84" t="s">
        <v>36</v>
      </c>
      <c r="B49" s="119">
        <v>0.1</v>
      </c>
      <c r="C49" s="119" t="s">
        <v>145</v>
      </c>
      <c r="D49" s="121" t="s">
        <v>145</v>
      </c>
      <c r="E49" s="122" t="s">
        <v>145</v>
      </c>
      <c r="F49" s="120">
        <v>1.55E-2</v>
      </c>
      <c r="G49" s="120" t="s">
        <v>145</v>
      </c>
      <c r="H49" s="119"/>
      <c r="I49" s="120"/>
      <c r="J49" s="119"/>
      <c r="K49" s="120"/>
      <c r="L49" s="119"/>
      <c r="M49" s="120"/>
      <c r="N49" s="119"/>
      <c r="O49" s="120"/>
      <c r="P49" s="119"/>
      <c r="Q49" s="120"/>
      <c r="R49" s="119"/>
      <c r="S49" s="120"/>
      <c r="T49" s="119"/>
      <c r="U49" s="120"/>
      <c r="V49" s="119"/>
      <c r="W49" s="120"/>
      <c r="X49" s="119"/>
      <c r="Y49" s="120"/>
      <c r="Z49" s="119"/>
      <c r="AA49" s="120"/>
      <c r="AB49" s="119"/>
      <c r="AC49" s="120"/>
      <c r="AD49" s="119"/>
      <c r="AE49" s="120"/>
      <c r="AF49" s="119"/>
      <c r="AG49" s="120"/>
      <c r="AH49" s="119"/>
      <c r="AI49" s="120"/>
      <c r="AJ49" s="119"/>
      <c r="AK49" s="120"/>
      <c r="AL49" s="87"/>
    </row>
    <row r="50" spans="1:256" s="88" customFormat="1" x14ac:dyDescent="0.2">
      <c r="A50" s="84" t="s">
        <v>39</v>
      </c>
      <c r="B50" s="119">
        <v>3.3300000000000003E-2</v>
      </c>
      <c r="C50" s="119" t="s">
        <v>145</v>
      </c>
      <c r="D50" s="121" t="s">
        <v>145</v>
      </c>
      <c r="E50" s="122" t="s">
        <v>145</v>
      </c>
      <c r="F50" s="120">
        <v>0</v>
      </c>
      <c r="G50" s="120" t="s">
        <v>145</v>
      </c>
      <c r="H50" s="119"/>
      <c r="I50" s="120"/>
      <c r="J50" s="119"/>
      <c r="K50" s="120"/>
      <c r="L50" s="119"/>
      <c r="M50" s="120"/>
      <c r="N50" s="119"/>
      <c r="O50" s="120"/>
      <c r="P50" s="119"/>
      <c r="Q50" s="120"/>
      <c r="R50" s="119"/>
      <c r="S50" s="120"/>
      <c r="T50" s="119"/>
      <c r="U50" s="120"/>
      <c r="V50" s="119"/>
      <c r="W50" s="120"/>
      <c r="X50" s="119"/>
      <c r="Y50" s="120"/>
      <c r="Z50" s="119"/>
      <c r="AA50" s="120"/>
      <c r="AB50" s="119"/>
      <c r="AC50" s="120"/>
      <c r="AD50" s="119"/>
      <c r="AE50" s="120"/>
      <c r="AF50" s="119"/>
      <c r="AG50" s="120"/>
      <c r="AH50" s="119"/>
      <c r="AI50" s="120"/>
      <c r="AJ50" s="119"/>
      <c r="AK50" s="120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  <c r="IS50" s="87"/>
      <c r="IT50" s="87"/>
      <c r="IU50" s="87"/>
      <c r="IV50" s="87"/>
    </row>
    <row r="51" spans="1:256" s="88" customFormat="1" x14ac:dyDescent="0.2">
      <c r="A51" s="84" t="s">
        <v>35</v>
      </c>
      <c r="B51" s="119">
        <v>0</v>
      </c>
      <c r="C51" s="119" t="s">
        <v>145</v>
      </c>
      <c r="D51" s="121" t="s">
        <v>145</v>
      </c>
      <c r="E51" s="122" t="s">
        <v>145</v>
      </c>
      <c r="F51" s="120">
        <v>1.55E-2</v>
      </c>
      <c r="G51" s="120" t="s">
        <v>145</v>
      </c>
      <c r="H51" s="119"/>
      <c r="I51" s="120"/>
      <c r="J51" s="119"/>
      <c r="K51" s="120"/>
      <c r="L51" s="119"/>
      <c r="M51" s="120"/>
      <c r="N51" s="119"/>
      <c r="O51" s="120"/>
      <c r="P51" s="119"/>
      <c r="Q51" s="120"/>
      <c r="R51" s="119"/>
      <c r="S51" s="120"/>
      <c r="T51" s="119"/>
      <c r="U51" s="120"/>
      <c r="V51" s="119"/>
      <c r="W51" s="120"/>
      <c r="X51" s="119"/>
      <c r="Y51" s="120"/>
      <c r="Z51" s="119"/>
      <c r="AA51" s="120"/>
      <c r="AB51" s="119"/>
      <c r="AC51" s="120"/>
      <c r="AD51" s="119"/>
      <c r="AE51" s="120"/>
      <c r="AF51" s="119"/>
      <c r="AG51" s="120"/>
      <c r="AH51" s="119"/>
      <c r="AI51" s="120"/>
      <c r="AJ51" s="119"/>
      <c r="AK51" s="120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87"/>
      <c r="DS51" s="87"/>
      <c r="DT51" s="87"/>
      <c r="DU51" s="87"/>
      <c r="DV51" s="87"/>
      <c r="DW51" s="87"/>
      <c r="DX51" s="87"/>
      <c r="DY51" s="87"/>
      <c r="DZ51" s="87"/>
      <c r="EA51" s="87"/>
      <c r="EB51" s="87"/>
      <c r="EC51" s="87"/>
      <c r="ED51" s="87"/>
      <c r="EE51" s="87"/>
      <c r="EF51" s="87"/>
      <c r="EG51" s="87"/>
      <c r="EH51" s="87"/>
      <c r="EI51" s="87"/>
      <c r="EJ51" s="87"/>
      <c r="EK51" s="87"/>
      <c r="EL51" s="87"/>
      <c r="EM51" s="87"/>
      <c r="EN51" s="87"/>
      <c r="EO51" s="87"/>
      <c r="EP51" s="87"/>
      <c r="EQ51" s="87"/>
      <c r="ER51" s="87"/>
      <c r="ES51" s="87"/>
      <c r="ET51" s="87"/>
      <c r="EU51" s="87"/>
      <c r="EV51" s="87"/>
      <c r="EW51" s="87"/>
      <c r="EX51" s="87"/>
      <c r="EY51" s="87"/>
      <c r="EZ51" s="87"/>
      <c r="FA51" s="87"/>
      <c r="FB51" s="87"/>
      <c r="FC51" s="87"/>
      <c r="FD51" s="87"/>
      <c r="FE51" s="87"/>
      <c r="FF51" s="87"/>
      <c r="FG51" s="87"/>
      <c r="FH51" s="87"/>
      <c r="FI51" s="87"/>
      <c r="FJ51" s="87"/>
      <c r="FK51" s="87"/>
      <c r="FL51" s="87"/>
      <c r="FM51" s="87"/>
      <c r="FN51" s="87"/>
      <c r="FO51" s="87"/>
      <c r="FP51" s="87"/>
      <c r="FQ51" s="87"/>
      <c r="FR51" s="87"/>
      <c r="FS51" s="87"/>
      <c r="FT51" s="87"/>
      <c r="FU51" s="87"/>
      <c r="FV51" s="87"/>
      <c r="FW51" s="87"/>
      <c r="FX51" s="87"/>
      <c r="FY51" s="87"/>
      <c r="FZ51" s="87"/>
      <c r="GA51" s="87"/>
      <c r="GB51" s="87"/>
      <c r="GC51" s="87"/>
      <c r="GD51" s="87"/>
      <c r="GE51" s="87"/>
      <c r="GF51" s="87"/>
      <c r="GG51" s="87"/>
      <c r="GH51" s="87"/>
      <c r="GI51" s="87"/>
      <c r="GJ51" s="87"/>
      <c r="GK51" s="87"/>
      <c r="GL51" s="87"/>
      <c r="GM51" s="87"/>
      <c r="GN51" s="87"/>
      <c r="GO51" s="87"/>
      <c r="GP51" s="87"/>
      <c r="GQ51" s="87"/>
      <c r="GR51" s="87"/>
      <c r="GS51" s="87"/>
      <c r="GT51" s="87"/>
      <c r="GU51" s="87"/>
      <c r="GV51" s="87"/>
      <c r="GW51" s="87"/>
      <c r="GX51" s="87"/>
      <c r="GY51" s="87"/>
      <c r="GZ51" s="87"/>
      <c r="HA51" s="87"/>
      <c r="HB51" s="87"/>
      <c r="HC51" s="87"/>
      <c r="HD51" s="87"/>
      <c r="HE51" s="87"/>
      <c r="HF51" s="87"/>
      <c r="HG51" s="87"/>
      <c r="HH51" s="87"/>
      <c r="HI51" s="87"/>
      <c r="HJ51" s="87"/>
      <c r="HK51" s="87"/>
      <c r="HL51" s="87"/>
      <c r="HM51" s="87"/>
      <c r="HN51" s="87"/>
      <c r="HO51" s="87"/>
      <c r="HP51" s="87"/>
      <c r="HQ51" s="87"/>
      <c r="HR51" s="87"/>
      <c r="HS51" s="87"/>
      <c r="HT51" s="87"/>
      <c r="HU51" s="87"/>
      <c r="HV51" s="87"/>
      <c r="HW51" s="87"/>
      <c r="HX51" s="87"/>
      <c r="HY51" s="87"/>
      <c r="HZ51" s="87"/>
      <c r="IA51" s="87"/>
      <c r="IB51" s="87"/>
      <c r="IC51" s="87"/>
      <c r="ID51" s="87"/>
      <c r="IE51" s="87"/>
      <c r="IF51" s="87"/>
      <c r="IG51" s="87"/>
      <c r="IH51" s="87"/>
      <c r="II51" s="87"/>
      <c r="IJ51" s="87"/>
      <c r="IK51" s="87"/>
      <c r="IL51" s="87"/>
      <c r="IM51" s="87"/>
      <c r="IN51" s="87"/>
      <c r="IO51" s="87"/>
      <c r="IP51" s="87"/>
      <c r="IQ51" s="87"/>
      <c r="IR51" s="87"/>
      <c r="IS51" s="87"/>
      <c r="IT51" s="87"/>
      <c r="IU51" s="87"/>
      <c r="IV51" s="87"/>
    </row>
    <row r="52" spans="1:256" s="88" customFormat="1" x14ac:dyDescent="0.2">
      <c r="A52" s="84" t="s">
        <v>168</v>
      </c>
      <c r="B52" s="119" t="s">
        <v>145</v>
      </c>
      <c r="C52" s="119" t="s">
        <v>145</v>
      </c>
      <c r="D52" s="121" t="s">
        <v>145</v>
      </c>
      <c r="E52" s="122" t="s">
        <v>145</v>
      </c>
      <c r="F52" s="120">
        <v>0</v>
      </c>
      <c r="G52" s="120" t="s">
        <v>145</v>
      </c>
      <c r="H52" s="119"/>
      <c r="I52" s="120"/>
      <c r="J52" s="119"/>
      <c r="K52" s="120"/>
      <c r="L52" s="119"/>
      <c r="M52" s="120"/>
      <c r="N52" s="119"/>
      <c r="O52" s="120"/>
      <c r="P52" s="119"/>
      <c r="Q52" s="120"/>
      <c r="R52" s="119"/>
      <c r="S52" s="120"/>
      <c r="T52" s="119"/>
      <c r="U52" s="120"/>
      <c r="V52" s="119"/>
      <c r="W52" s="120"/>
      <c r="X52" s="119"/>
      <c r="Y52" s="120"/>
      <c r="Z52" s="119"/>
      <c r="AA52" s="120"/>
      <c r="AB52" s="119"/>
      <c r="AC52" s="120"/>
      <c r="AD52" s="119"/>
      <c r="AE52" s="120"/>
      <c r="AF52" s="119"/>
      <c r="AG52" s="120"/>
      <c r="AH52" s="119"/>
      <c r="AI52" s="120"/>
      <c r="AJ52" s="119"/>
      <c r="AK52" s="120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</row>
    <row r="53" spans="1:256" x14ac:dyDescent="0.25">
      <c r="A53" s="84" t="s">
        <v>169</v>
      </c>
      <c r="B53" s="119">
        <v>0</v>
      </c>
      <c r="C53" s="119" t="s">
        <v>145</v>
      </c>
      <c r="D53" s="121">
        <v>0.17560000000000001</v>
      </c>
      <c r="E53" s="122" t="s">
        <v>145</v>
      </c>
      <c r="F53" s="120">
        <v>0</v>
      </c>
      <c r="G53" s="120" t="s">
        <v>145</v>
      </c>
      <c r="H53" s="119"/>
      <c r="I53" s="120"/>
      <c r="J53" s="119"/>
      <c r="K53" s="120"/>
      <c r="L53" s="119"/>
      <c r="M53" s="120"/>
      <c r="N53" s="119"/>
      <c r="O53" s="120"/>
      <c r="P53" s="119"/>
      <c r="Q53" s="120"/>
      <c r="R53" s="119"/>
      <c r="S53" s="120"/>
      <c r="T53" s="119"/>
      <c r="U53" s="120"/>
      <c r="V53" s="119"/>
      <c r="W53" s="120"/>
      <c r="X53" s="119"/>
      <c r="Y53" s="120"/>
      <c r="Z53" s="119"/>
      <c r="AA53" s="120"/>
      <c r="AB53" s="119"/>
      <c r="AC53" s="120"/>
      <c r="AD53" s="119"/>
      <c r="AE53" s="120"/>
      <c r="AF53" s="119"/>
      <c r="AG53" s="120"/>
      <c r="AH53" s="119"/>
      <c r="AI53" s="120"/>
      <c r="AJ53" s="119"/>
      <c r="AK53" s="120"/>
      <c r="AL53" s="87"/>
    </row>
    <row r="54" spans="1:256" s="88" customFormat="1" x14ac:dyDescent="0.2">
      <c r="A54" s="84" t="s">
        <v>170</v>
      </c>
      <c r="B54" s="119">
        <v>5.7000000000000002E-3</v>
      </c>
      <c r="C54" s="119" t="s">
        <v>145</v>
      </c>
      <c r="D54" s="121">
        <v>8.0000000000000002E-3</v>
      </c>
      <c r="E54" s="122" t="s">
        <v>145</v>
      </c>
      <c r="F54" s="120">
        <v>0.44080000000000003</v>
      </c>
      <c r="G54" s="120" t="s">
        <v>145</v>
      </c>
      <c r="H54" s="119"/>
      <c r="I54" s="120"/>
      <c r="J54" s="119"/>
      <c r="K54" s="120"/>
      <c r="L54" s="119"/>
      <c r="M54" s="120"/>
      <c r="N54" s="119"/>
      <c r="O54" s="120"/>
      <c r="P54" s="119"/>
      <c r="Q54" s="120"/>
      <c r="R54" s="119"/>
      <c r="S54" s="120"/>
      <c r="T54" s="119"/>
      <c r="U54" s="120"/>
      <c r="V54" s="119"/>
      <c r="W54" s="120"/>
      <c r="X54" s="119"/>
      <c r="Y54" s="120"/>
      <c r="Z54" s="119"/>
      <c r="AA54" s="120"/>
      <c r="AB54" s="119"/>
      <c r="AC54" s="120"/>
      <c r="AD54" s="119"/>
      <c r="AE54" s="120"/>
      <c r="AF54" s="119"/>
      <c r="AG54" s="120"/>
      <c r="AH54" s="119"/>
      <c r="AI54" s="120"/>
      <c r="AJ54" s="119"/>
      <c r="AK54" s="120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  <c r="IS54" s="87"/>
      <c r="IT54" s="87"/>
      <c r="IU54" s="87"/>
      <c r="IV54" s="87"/>
    </row>
    <row r="55" spans="1:256" s="130" customFormat="1" x14ac:dyDescent="0.2">
      <c r="A55" s="123" t="s">
        <v>171</v>
      </c>
      <c r="B55" s="131">
        <v>0.16489999999999999</v>
      </c>
      <c r="C55" s="132"/>
      <c r="D55" s="126">
        <v>0.38450000000000001</v>
      </c>
      <c r="E55" s="122" t="s">
        <v>145</v>
      </c>
      <c r="F55" s="149">
        <v>2.1999999999999999E-2</v>
      </c>
      <c r="G55" s="150"/>
      <c r="H55" s="124"/>
      <c r="I55" s="128"/>
      <c r="J55" s="124"/>
      <c r="K55" s="128"/>
      <c r="L55" s="124"/>
      <c r="M55" s="128"/>
      <c r="N55" s="124"/>
      <c r="O55" s="128"/>
      <c r="P55" s="124"/>
      <c r="Q55" s="128"/>
      <c r="R55" s="124"/>
      <c r="S55" s="128"/>
      <c r="T55" s="124"/>
      <c r="U55" s="128"/>
      <c r="V55" s="124"/>
      <c r="W55" s="128"/>
      <c r="X55" s="124"/>
      <c r="Y55" s="128"/>
      <c r="Z55" s="124"/>
      <c r="AA55" s="128"/>
      <c r="AB55" s="124"/>
      <c r="AC55" s="128"/>
      <c r="AD55" s="124"/>
      <c r="AE55" s="128"/>
      <c r="AF55" s="124"/>
      <c r="AG55" s="128"/>
      <c r="AH55" s="124"/>
      <c r="AI55" s="128"/>
      <c r="AJ55" s="124"/>
      <c r="AK55" s="128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29"/>
      <c r="CZ55" s="129"/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29"/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29"/>
      <c r="EH55" s="129"/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29"/>
      <c r="FL55" s="129"/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29"/>
      <c r="GF55" s="129"/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</row>
    <row r="57" spans="1:256" s="100" customFormat="1" x14ac:dyDescent="0.25">
      <c r="A57" s="97" t="s">
        <v>172</v>
      </c>
      <c r="B57" s="111" t="str">
        <f>B$4</f>
        <v>10-31-jul-24</v>
      </c>
      <c r="C57" s="112"/>
      <c r="D57" s="113">
        <f>D$4</f>
        <v>45505</v>
      </c>
      <c r="E57" s="99"/>
      <c r="F57" s="113">
        <f>F$4</f>
        <v>45536</v>
      </c>
      <c r="G57" s="99"/>
      <c r="H57" s="113">
        <f>H$4</f>
        <v>45566</v>
      </c>
      <c r="I57" s="99"/>
      <c r="J57" s="113">
        <f>J$4</f>
        <v>45597</v>
      </c>
      <c r="K57" s="99"/>
      <c r="L57" s="113">
        <f>L$4</f>
        <v>45627</v>
      </c>
      <c r="M57" s="99"/>
      <c r="N57" s="113">
        <f>N$4</f>
        <v>45658</v>
      </c>
      <c r="O57" s="99"/>
      <c r="P57" s="113">
        <f>P$4</f>
        <v>45689</v>
      </c>
      <c r="Q57" s="99"/>
      <c r="R57" s="113">
        <f>R$4</f>
        <v>45717</v>
      </c>
      <c r="S57" s="99"/>
      <c r="T57" s="113">
        <f>T$4</f>
        <v>45748</v>
      </c>
      <c r="U57" s="99"/>
      <c r="V57" s="113">
        <f>V$4</f>
        <v>45778</v>
      </c>
      <c r="W57" s="99"/>
      <c r="X57" s="113">
        <f>X$4</f>
        <v>45809</v>
      </c>
      <c r="Y57" s="99"/>
      <c r="Z57" s="113">
        <f>Z$4</f>
        <v>45839</v>
      </c>
      <c r="AA57" s="99"/>
      <c r="AB57" s="113">
        <f>AB$4</f>
        <v>45870</v>
      </c>
      <c r="AC57" s="99"/>
      <c r="AD57" s="113">
        <f>AD$4</f>
        <v>45901</v>
      </c>
      <c r="AE57" s="99"/>
      <c r="AF57" s="113">
        <f>AF$4</f>
        <v>45931</v>
      </c>
      <c r="AG57" s="99"/>
      <c r="AH57" s="113">
        <f>AH$4</f>
        <v>45962</v>
      </c>
      <c r="AI57" s="99"/>
      <c r="AJ57" s="113">
        <f>AJ$4</f>
        <v>45992</v>
      </c>
      <c r="AK57" s="99"/>
    </row>
    <row r="58" spans="1:256" s="88" customFormat="1" x14ac:dyDescent="0.2">
      <c r="A58" s="84" t="s">
        <v>34</v>
      </c>
      <c r="B58" s="101">
        <v>0</v>
      </c>
      <c r="C58" s="102"/>
      <c r="D58" s="103">
        <v>0</v>
      </c>
      <c r="E58" s="104"/>
      <c r="F58" s="101">
        <v>0</v>
      </c>
      <c r="G58" s="120" t="s">
        <v>145</v>
      </c>
      <c r="H58" s="101"/>
      <c r="I58" s="102"/>
      <c r="J58" s="101"/>
      <c r="K58" s="102"/>
      <c r="L58" s="101"/>
      <c r="M58" s="102"/>
      <c r="N58" s="101"/>
      <c r="O58" s="102"/>
      <c r="P58" s="101"/>
      <c r="Q58" s="102"/>
      <c r="R58" s="101"/>
      <c r="S58" s="102"/>
      <c r="T58" s="101"/>
      <c r="U58" s="102"/>
      <c r="V58" s="101"/>
      <c r="W58" s="102"/>
      <c r="X58" s="101"/>
      <c r="Y58" s="102"/>
      <c r="Z58" s="101"/>
      <c r="AA58" s="102"/>
      <c r="AB58" s="101"/>
      <c r="AC58" s="102"/>
      <c r="AD58" s="101"/>
      <c r="AE58" s="102"/>
      <c r="AF58" s="101"/>
      <c r="AG58" s="102"/>
      <c r="AH58" s="101"/>
      <c r="AI58" s="102"/>
      <c r="AJ58" s="101"/>
      <c r="AK58" s="102"/>
      <c r="AL58" s="105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87"/>
      <c r="IM58" s="87"/>
      <c r="IN58" s="87"/>
      <c r="IO58" s="87"/>
      <c r="IP58" s="87"/>
      <c r="IQ58" s="87"/>
      <c r="IR58" s="87"/>
      <c r="IS58" s="87"/>
      <c r="IT58" s="87"/>
      <c r="IU58" s="87"/>
      <c r="IV58" s="87"/>
    </row>
    <row r="59" spans="1:256" s="88" customFormat="1" x14ac:dyDescent="0.2">
      <c r="A59" s="84" t="s">
        <v>166</v>
      </c>
      <c r="B59" s="101">
        <v>0</v>
      </c>
      <c r="C59" s="102"/>
      <c r="D59" s="103">
        <v>0</v>
      </c>
      <c r="E59" s="104"/>
      <c r="F59" s="101">
        <v>0.01</v>
      </c>
      <c r="G59" s="120" t="s">
        <v>145</v>
      </c>
      <c r="H59" s="101"/>
      <c r="I59" s="102"/>
      <c r="J59" s="101"/>
      <c r="K59" s="102"/>
      <c r="L59" s="101"/>
      <c r="M59" s="102"/>
      <c r="N59" s="101"/>
      <c r="O59" s="102"/>
      <c r="P59" s="101"/>
      <c r="Q59" s="102"/>
      <c r="R59" s="101"/>
      <c r="S59" s="102"/>
      <c r="T59" s="101"/>
      <c r="U59" s="102"/>
      <c r="V59" s="101"/>
      <c r="W59" s="102"/>
      <c r="X59" s="101"/>
      <c r="Y59" s="102"/>
      <c r="Z59" s="101"/>
      <c r="AA59" s="102"/>
      <c r="AB59" s="101"/>
      <c r="AC59" s="102"/>
      <c r="AD59" s="101"/>
      <c r="AE59" s="102"/>
      <c r="AF59" s="101"/>
      <c r="AG59" s="102"/>
      <c r="AH59" s="101"/>
      <c r="AI59" s="102"/>
      <c r="AJ59" s="101"/>
      <c r="AK59" s="102"/>
      <c r="AL59" s="105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87"/>
      <c r="IM59" s="87"/>
      <c r="IN59" s="87"/>
      <c r="IO59" s="87"/>
      <c r="IP59" s="87"/>
      <c r="IQ59" s="87"/>
      <c r="IR59" s="87"/>
      <c r="IS59" s="87"/>
      <c r="IT59" s="87"/>
      <c r="IU59" s="87"/>
      <c r="IV59" s="87"/>
    </row>
    <row r="60" spans="1:256" s="88" customFormat="1" x14ac:dyDescent="0.2">
      <c r="A60" s="84" t="s">
        <v>167</v>
      </c>
      <c r="B60" s="101">
        <v>0</v>
      </c>
      <c r="C60" s="102"/>
      <c r="D60" s="103">
        <v>0</v>
      </c>
      <c r="E60" s="104"/>
      <c r="F60" s="101">
        <v>0</v>
      </c>
      <c r="G60" s="120" t="s">
        <v>145</v>
      </c>
      <c r="H60" s="101"/>
      <c r="I60" s="102"/>
      <c r="J60" s="101"/>
      <c r="K60" s="102"/>
      <c r="L60" s="101"/>
      <c r="M60" s="102"/>
      <c r="N60" s="101"/>
      <c r="O60" s="102"/>
      <c r="P60" s="101"/>
      <c r="Q60" s="102"/>
      <c r="R60" s="101"/>
      <c r="S60" s="102"/>
      <c r="T60" s="101"/>
      <c r="U60" s="102"/>
      <c r="V60" s="101"/>
      <c r="W60" s="102"/>
      <c r="X60" s="101"/>
      <c r="Y60" s="102"/>
      <c r="Z60" s="101"/>
      <c r="AA60" s="102"/>
      <c r="AB60" s="101"/>
      <c r="AC60" s="102"/>
      <c r="AD60" s="101"/>
      <c r="AE60" s="102"/>
      <c r="AF60" s="101"/>
      <c r="AG60" s="102"/>
      <c r="AH60" s="101"/>
      <c r="AI60" s="102"/>
      <c r="AJ60" s="101"/>
      <c r="AK60" s="102"/>
      <c r="AL60" s="105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  <c r="IS60" s="87"/>
      <c r="IT60" s="87"/>
      <c r="IU60" s="87"/>
      <c r="IV60" s="87"/>
    </row>
    <row r="61" spans="1:256" s="88" customFormat="1" x14ac:dyDescent="0.2">
      <c r="A61" s="84" t="s">
        <v>38</v>
      </c>
      <c r="B61" s="101">
        <v>0</v>
      </c>
      <c r="C61" s="102"/>
      <c r="D61" s="103">
        <v>0</v>
      </c>
      <c r="E61" s="104"/>
      <c r="F61" s="101">
        <v>0</v>
      </c>
      <c r="G61" s="120" t="s">
        <v>145</v>
      </c>
      <c r="H61" s="101"/>
      <c r="I61" s="102"/>
      <c r="J61" s="101"/>
      <c r="K61" s="102"/>
      <c r="L61" s="101"/>
      <c r="M61" s="102"/>
      <c r="N61" s="101"/>
      <c r="O61" s="102"/>
      <c r="P61" s="101"/>
      <c r="Q61" s="102"/>
      <c r="R61" s="101"/>
      <c r="S61" s="102"/>
      <c r="T61" s="101"/>
      <c r="U61" s="102"/>
      <c r="V61" s="101"/>
      <c r="W61" s="102"/>
      <c r="X61" s="101"/>
      <c r="Y61" s="102"/>
      <c r="Z61" s="101"/>
      <c r="AA61" s="102"/>
      <c r="AB61" s="101"/>
      <c r="AC61" s="102"/>
      <c r="AD61" s="101"/>
      <c r="AE61" s="102"/>
      <c r="AF61" s="101"/>
      <c r="AG61" s="102"/>
      <c r="AH61" s="101"/>
      <c r="AI61" s="102"/>
      <c r="AJ61" s="101"/>
      <c r="AK61" s="102"/>
      <c r="AL61" s="105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</row>
    <row r="62" spans="1:256" s="88" customFormat="1" x14ac:dyDescent="0.2">
      <c r="A62" s="84" t="s">
        <v>36</v>
      </c>
      <c r="B62" s="101">
        <v>0</v>
      </c>
      <c r="C62" s="102"/>
      <c r="D62" s="103">
        <v>0</v>
      </c>
      <c r="E62" s="104"/>
      <c r="F62" s="101">
        <v>0</v>
      </c>
      <c r="G62" s="120" t="s">
        <v>145</v>
      </c>
      <c r="H62" s="101"/>
      <c r="I62" s="102"/>
      <c r="J62" s="101"/>
      <c r="K62" s="102"/>
      <c r="L62" s="101"/>
      <c r="M62" s="102"/>
      <c r="N62" s="101"/>
      <c r="O62" s="102"/>
      <c r="P62" s="101"/>
      <c r="Q62" s="102"/>
      <c r="R62" s="101"/>
      <c r="S62" s="102"/>
      <c r="T62" s="101"/>
      <c r="U62" s="102"/>
      <c r="V62" s="101"/>
      <c r="W62" s="102"/>
      <c r="X62" s="101"/>
      <c r="Y62" s="102"/>
      <c r="Z62" s="101"/>
      <c r="AA62" s="102"/>
      <c r="AB62" s="101"/>
      <c r="AC62" s="102"/>
      <c r="AD62" s="101"/>
      <c r="AE62" s="102"/>
      <c r="AF62" s="101"/>
      <c r="AG62" s="102"/>
      <c r="AH62" s="101"/>
      <c r="AI62" s="102"/>
      <c r="AJ62" s="101"/>
      <c r="AK62" s="102"/>
      <c r="AL62" s="105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  <c r="IS62" s="87"/>
      <c r="IT62" s="87"/>
      <c r="IU62" s="87"/>
      <c r="IV62" s="87"/>
    </row>
    <row r="63" spans="1:256" s="88" customFormat="1" x14ac:dyDescent="0.2">
      <c r="A63" s="84" t="s">
        <v>39</v>
      </c>
      <c r="B63" s="101">
        <v>0</v>
      </c>
      <c r="C63" s="102"/>
      <c r="D63" s="103">
        <v>0</v>
      </c>
      <c r="E63" s="104"/>
      <c r="F63" s="101">
        <v>0</v>
      </c>
      <c r="G63" s="120" t="s">
        <v>145</v>
      </c>
      <c r="H63" s="101"/>
      <c r="I63" s="102"/>
      <c r="J63" s="101"/>
      <c r="K63" s="102"/>
      <c r="L63" s="101"/>
      <c r="M63" s="102"/>
      <c r="N63" s="101"/>
      <c r="O63" s="102"/>
      <c r="P63" s="101"/>
      <c r="Q63" s="102"/>
      <c r="R63" s="101"/>
      <c r="S63" s="102"/>
      <c r="T63" s="101"/>
      <c r="U63" s="102"/>
      <c r="V63" s="101"/>
      <c r="W63" s="102"/>
      <c r="X63" s="101"/>
      <c r="Y63" s="102"/>
      <c r="Z63" s="101"/>
      <c r="AA63" s="102"/>
      <c r="AB63" s="101"/>
      <c r="AC63" s="102"/>
      <c r="AD63" s="101"/>
      <c r="AE63" s="102"/>
      <c r="AF63" s="101"/>
      <c r="AG63" s="102"/>
      <c r="AH63" s="101"/>
      <c r="AI63" s="102"/>
      <c r="AJ63" s="101"/>
      <c r="AK63" s="102"/>
      <c r="AL63" s="105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7"/>
      <c r="IM63" s="87"/>
      <c r="IN63" s="87"/>
      <c r="IO63" s="87"/>
      <c r="IP63" s="87"/>
      <c r="IQ63" s="87"/>
      <c r="IR63" s="87"/>
      <c r="IS63" s="87"/>
      <c r="IT63" s="87"/>
      <c r="IU63" s="87"/>
      <c r="IV63" s="87"/>
    </row>
    <row r="64" spans="1:256" s="88" customFormat="1" x14ac:dyDescent="0.2">
      <c r="A64" s="84" t="s">
        <v>35</v>
      </c>
      <c r="B64" s="101">
        <v>0</v>
      </c>
      <c r="C64" s="102"/>
      <c r="D64" s="103">
        <v>0</v>
      </c>
      <c r="E64" s="104"/>
      <c r="F64" s="101">
        <v>0</v>
      </c>
      <c r="G64" s="120" t="s">
        <v>145</v>
      </c>
      <c r="H64" s="101"/>
      <c r="I64" s="102"/>
      <c r="J64" s="101"/>
      <c r="K64" s="102"/>
      <c r="L64" s="101"/>
      <c r="M64" s="102"/>
      <c r="N64" s="101"/>
      <c r="O64" s="102"/>
      <c r="P64" s="101"/>
      <c r="Q64" s="102"/>
      <c r="R64" s="101"/>
      <c r="S64" s="102"/>
      <c r="T64" s="101"/>
      <c r="U64" s="102"/>
      <c r="V64" s="101"/>
      <c r="W64" s="102"/>
      <c r="X64" s="101"/>
      <c r="Y64" s="102"/>
      <c r="Z64" s="101"/>
      <c r="AA64" s="102"/>
      <c r="AB64" s="101"/>
      <c r="AC64" s="102"/>
      <c r="AD64" s="101"/>
      <c r="AE64" s="102"/>
      <c r="AF64" s="101"/>
      <c r="AG64" s="102"/>
      <c r="AH64" s="101"/>
      <c r="AI64" s="102"/>
      <c r="AJ64" s="101"/>
      <c r="AK64" s="102"/>
      <c r="AL64" s="105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7"/>
      <c r="HY64" s="87"/>
      <c r="HZ64" s="87"/>
      <c r="IA64" s="87"/>
      <c r="IB64" s="87"/>
      <c r="IC64" s="87"/>
      <c r="ID64" s="87"/>
      <c r="IE64" s="87"/>
      <c r="IF64" s="87"/>
      <c r="IG64" s="87"/>
      <c r="IH64" s="87"/>
      <c r="II64" s="87"/>
      <c r="IJ64" s="87"/>
      <c r="IK64" s="87"/>
      <c r="IL64" s="87"/>
      <c r="IM64" s="87"/>
      <c r="IN64" s="87"/>
      <c r="IO64" s="87"/>
      <c r="IP64" s="87"/>
      <c r="IQ64" s="87"/>
      <c r="IR64" s="87"/>
      <c r="IS64" s="87"/>
      <c r="IT64" s="87"/>
      <c r="IU64" s="87"/>
      <c r="IV64" s="87"/>
    </row>
    <row r="65" spans="1:256" s="88" customFormat="1" x14ac:dyDescent="0.2">
      <c r="A65" s="84" t="s">
        <v>168</v>
      </c>
      <c r="B65" s="101" t="s">
        <v>145</v>
      </c>
      <c r="C65" s="102"/>
      <c r="D65" s="103" t="s">
        <v>145</v>
      </c>
      <c r="E65" s="104"/>
      <c r="F65" s="101">
        <v>0</v>
      </c>
      <c r="G65" s="120" t="s">
        <v>145</v>
      </c>
      <c r="H65" s="101"/>
      <c r="I65" s="102"/>
      <c r="J65" s="101"/>
      <c r="K65" s="102"/>
      <c r="L65" s="101"/>
      <c r="M65" s="102"/>
      <c r="N65" s="101"/>
      <c r="O65" s="102"/>
      <c r="P65" s="101"/>
      <c r="Q65" s="102"/>
      <c r="R65" s="101"/>
      <c r="S65" s="102"/>
      <c r="T65" s="101"/>
      <c r="U65" s="102"/>
      <c r="V65" s="101"/>
      <c r="W65" s="102"/>
      <c r="X65" s="101"/>
      <c r="Y65" s="102"/>
      <c r="Z65" s="101"/>
      <c r="AA65" s="102"/>
      <c r="AB65" s="101"/>
      <c r="AC65" s="102"/>
      <c r="AD65" s="101"/>
      <c r="AE65" s="102"/>
      <c r="AF65" s="101"/>
      <c r="AG65" s="102"/>
      <c r="AH65" s="101"/>
      <c r="AI65" s="102"/>
      <c r="AJ65" s="101"/>
      <c r="AK65" s="102"/>
      <c r="AL65" s="105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7"/>
      <c r="CO65" s="87"/>
      <c r="CP65" s="87"/>
      <c r="CQ65" s="87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X65" s="87"/>
      <c r="FY65" s="87"/>
      <c r="FZ65" s="87"/>
      <c r="GA65" s="87"/>
      <c r="GB65" s="87"/>
      <c r="GC65" s="87"/>
      <c r="GD65" s="87"/>
      <c r="GE65" s="87"/>
      <c r="GF65" s="87"/>
      <c r="GG65" s="87"/>
      <c r="GH65" s="87"/>
      <c r="GI65" s="87"/>
      <c r="GJ65" s="87"/>
      <c r="GK65" s="87"/>
      <c r="GL65" s="87"/>
      <c r="GM65" s="87"/>
      <c r="GN65" s="87"/>
      <c r="GO65" s="87"/>
      <c r="GP65" s="87"/>
      <c r="GQ65" s="87"/>
      <c r="GR65" s="87"/>
      <c r="GS65" s="87"/>
      <c r="GT65" s="87"/>
      <c r="GU65" s="87"/>
      <c r="GV65" s="87"/>
      <c r="GW65" s="87"/>
      <c r="GX65" s="87"/>
      <c r="GY65" s="87"/>
      <c r="GZ65" s="87"/>
      <c r="HA65" s="87"/>
      <c r="HB65" s="87"/>
      <c r="HC65" s="87"/>
      <c r="HD65" s="87"/>
      <c r="HE65" s="87"/>
      <c r="HF65" s="87"/>
      <c r="HG65" s="87"/>
      <c r="HH65" s="87"/>
      <c r="HI65" s="87"/>
      <c r="HJ65" s="87"/>
      <c r="HK65" s="87"/>
      <c r="HL65" s="87"/>
      <c r="HM65" s="87"/>
      <c r="HN65" s="87"/>
      <c r="HO65" s="87"/>
      <c r="HP65" s="87"/>
      <c r="HQ65" s="87"/>
      <c r="HR65" s="87"/>
      <c r="HS65" s="87"/>
      <c r="HT65" s="87"/>
      <c r="HU65" s="87"/>
      <c r="HV65" s="87"/>
      <c r="HW65" s="87"/>
      <c r="HX65" s="87"/>
      <c r="HY65" s="87"/>
      <c r="HZ65" s="87"/>
      <c r="IA65" s="87"/>
      <c r="IB65" s="87"/>
      <c r="IC65" s="87"/>
      <c r="ID65" s="87"/>
      <c r="IE65" s="87"/>
      <c r="IF65" s="87"/>
      <c r="IG65" s="87"/>
      <c r="IH65" s="87"/>
      <c r="II65" s="87"/>
      <c r="IJ65" s="87"/>
      <c r="IK65" s="87"/>
      <c r="IL65" s="87"/>
      <c r="IM65" s="87"/>
      <c r="IN65" s="87"/>
      <c r="IO65" s="87"/>
      <c r="IP65" s="87"/>
      <c r="IQ65" s="87"/>
      <c r="IR65" s="87"/>
      <c r="IS65" s="87"/>
      <c r="IT65" s="87"/>
      <c r="IU65" s="87"/>
      <c r="IV65" s="87"/>
    </row>
    <row r="66" spans="1:256" s="88" customFormat="1" x14ac:dyDescent="0.2">
      <c r="A66" s="84" t="s">
        <v>169</v>
      </c>
      <c r="B66" s="101">
        <v>0</v>
      </c>
      <c r="C66" s="102"/>
      <c r="D66" s="103">
        <v>0</v>
      </c>
      <c r="E66" s="104"/>
      <c r="F66" s="101">
        <v>0</v>
      </c>
      <c r="G66" s="120" t="s">
        <v>145</v>
      </c>
      <c r="H66" s="101"/>
      <c r="I66" s="102"/>
      <c r="J66" s="101"/>
      <c r="K66" s="102"/>
      <c r="L66" s="101"/>
      <c r="M66" s="102"/>
      <c r="N66" s="101"/>
      <c r="O66" s="102"/>
      <c r="P66" s="101"/>
      <c r="Q66" s="102"/>
      <c r="R66" s="101"/>
      <c r="S66" s="102"/>
      <c r="T66" s="101"/>
      <c r="U66" s="102"/>
      <c r="V66" s="101"/>
      <c r="W66" s="102"/>
      <c r="X66" s="101"/>
      <c r="Y66" s="102"/>
      <c r="Z66" s="101"/>
      <c r="AA66" s="102"/>
      <c r="AB66" s="101"/>
      <c r="AC66" s="102"/>
      <c r="AD66" s="101"/>
      <c r="AE66" s="102"/>
      <c r="AF66" s="101"/>
      <c r="AG66" s="102"/>
      <c r="AH66" s="101"/>
      <c r="AI66" s="102"/>
      <c r="AJ66" s="101"/>
      <c r="AK66" s="102"/>
      <c r="AL66" s="105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87"/>
      <c r="GI66" s="87"/>
      <c r="GJ66" s="87"/>
      <c r="GK66" s="87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87"/>
      <c r="GW66" s="87"/>
      <c r="GX66" s="87"/>
      <c r="GY66" s="87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87"/>
      <c r="HK66" s="87"/>
      <c r="HL66" s="87"/>
      <c r="HM66" s="87"/>
      <c r="HN66" s="87"/>
      <c r="HO66" s="87"/>
      <c r="HP66" s="87"/>
      <c r="HQ66" s="87"/>
      <c r="HR66" s="87"/>
      <c r="HS66" s="87"/>
      <c r="HT66" s="87"/>
      <c r="HU66" s="87"/>
      <c r="HV66" s="87"/>
      <c r="HW66" s="87"/>
      <c r="HX66" s="87"/>
      <c r="HY66" s="87"/>
      <c r="HZ66" s="87"/>
      <c r="IA66" s="87"/>
      <c r="IB66" s="87"/>
      <c r="IC66" s="87"/>
      <c r="ID66" s="87"/>
      <c r="IE66" s="87"/>
      <c r="IF66" s="87"/>
      <c r="IG66" s="87"/>
      <c r="IH66" s="87"/>
      <c r="II66" s="87"/>
      <c r="IJ66" s="87"/>
      <c r="IK66" s="87"/>
      <c r="IL66" s="87"/>
      <c r="IM66" s="87"/>
      <c r="IN66" s="87"/>
      <c r="IO66" s="87"/>
      <c r="IP66" s="87"/>
      <c r="IQ66" s="87"/>
      <c r="IR66" s="87"/>
      <c r="IS66" s="87"/>
      <c r="IT66" s="87"/>
      <c r="IU66" s="87"/>
      <c r="IV66" s="87"/>
    </row>
    <row r="67" spans="1:256" s="88" customFormat="1" x14ac:dyDescent="0.2">
      <c r="A67" s="84" t="s">
        <v>170</v>
      </c>
      <c r="B67" s="101">
        <v>0</v>
      </c>
      <c r="C67" s="102"/>
      <c r="D67" s="103">
        <v>0</v>
      </c>
      <c r="E67" s="104"/>
      <c r="F67" s="133">
        <v>0</v>
      </c>
      <c r="G67" s="134" t="s">
        <v>145</v>
      </c>
      <c r="H67" s="101"/>
      <c r="I67" s="102"/>
      <c r="J67" s="101"/>
      <c r="K67" s="102"/>
      <c r="L67" s="101"/>
      <c r="M67" s="102"/>
      <c r="N67" s="101"/>
      <c r="O67" s="102"/>
      <c r="P67" s="101"/>
      <c r="Q67" s="102"/>
      <c r="R67" s="101"/>
      <c r="S67" s="102"/>
      <c r="T67" s="101"/>
      <c r="U67" s="102"/>
      <c r="V67" s="101"/>
      <c r="W67" s="102"/>
      <c r="X67" s="101"/>
      <c r="Y67" s="102"/>
      <c r="Z67" s="101"/>
      <c r="AA67" s="102"/>
      <c r="AB67" s="101"/>
      <c r="AC67" s="102"/>
      <c r="AD67" s="101"/>
      <c r="AE67" s="102"/>
      <c r="AF67" s="101"/>
      <c r="AG67" s="102"/>
      <c r="AH67" s="101"/>
      <c r="AI67" s="102"/>
      <c r="AJ67" s="101"/>
      <c r="AK67" s="102"/>
      <c r="AL67" s="105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7"/>
      <c r="FU67" s="87"/>
      <c r="FV67" s="87"/>
      <c r="FW67" s="87"/>
      <c r="FX67" s="87"/>
      <c r="FY67" s="87"/>
      <c r="FZ67" s="87"/>
      <c r="GA67" s="87"/>
      <c r="GB67" s="87"/>
      <c r="GC67" s="87"/>
      <c r="GD67" s="87"/>
      <c r="GE67" s="87"/>
      <c r="GF67" s="87"/>
      <c r="GG67" s="87"/>
      <c r="GH67" s="87"/>
      <c r="GI67" s="87"/>
      <c r="GJ67" s="87"/>
      <c r="GK67" s="87"/>
      <c r="GL67" s="87"/>
      <c r="GM67" s="87"/>
      <c r="GN67" s="87"/>
      <c r="GO67" s="87"/>
      <c r="GP67" s="87"/>
      <c r="GQ67" s="87"/>
      <c r="GR67" s="87"/>
      <c r="GS67" s="87"/>
      <c r="GT67" s="87"/>
      <c r="GU67" s="87"/>
      <c r="GV67" s="87"/>
      <c r="GW67" s="87"/>
      <c r="GX67" s="87"/>
      <c r="GY67" s="87"/>
      <c r="GZ67" s="87"/>
      <c r="HA67" s="87"/>
      <c r="HB67" s="87"/>
      <c r="HC67" s="87"/>
      <c r="HD67" s="87"/>
      <c r="HE67" s="87"/>
      <c r="HF67" s="87"/>
      <c r="HG67" s="87"/>
      <c r="HH67" s="87"/>
      <c r="HI67" s="87"/>
      <c r="HJ67" s="87"/>
      <c r="HK67" s="87"/>
      <c r="HL67" s="87"/>
      <c r="HM67" s="87"/>
      <c r="HN67" s="87"/>
      <c r="HO67" s="87"/>
      <c r="HP67" s="87"/>
      <c r="HQ67" s="87"/>
      <c r="HR67" s="87"/>
      <c r="HS67" s="87"/>
      <c r="HT67" s="87"/>
      <c r="HU67" s="87"/>
      <c r="HV67" s="87"/>
      <c r="HW67" s="87"/>
      <c r="HX67" s="87"/>
      <c r="HY67" s="87"/>
      <c r="HZ67" s="87"/>
      <c r="IA67" s="87"/>
      <c r="IB67" s="87"/>
      <c r="IC67" s="87"/>
      <c r="ID67" s="87"/>
      <c r="IE67" s="87"/>
      <c r="IF67" s="87"/>
      <c r="IG67" s="87"/>
      <c r="IH67" s="87"/>
      <c r="II67" s="87"/>
      <c r="IJ67" s="87"/>
      <c r="IK67" s="87"/>
      <c r="IL67" s="87"/>
      <c r="IM67" s="87"/>
      <c r="IN67" s="87"/>
      <c r="IO67" s="87"/>
      <c r="IP67" s="87"/>
      <c r="IQ67" s="87"/>
      <c r="IR67" s="87"/>
      <c r="IS67" s="87"/>
      <c r="IT67" s="87"/>
      <c r="IU67" s="87"/>
      <c r="IV67" s="87"/>
    </row>
    <row r="68" spans="1:256" s="130" customFormat="1" x14ac:dyDescent="0.2">
      <c r="A68" s="123" t="s">
        <v>171</v>
      </c>
      <c r="B68" s="135">
        <v>0</v>
      </c>
      <c r="C68" s="136"/>
      <c r="D68" s="137">
        <v>0</v>
      </c>
      <c r="E68" s="138"/>
      <c r="F68" s="151">
        <v>0.01</v>
      </c>
      <c r="G68" s="151"/>
      <c r="H68" s="139"/>
      <c r="I68" s="136"/>
      <c r="J68" s="135"/>
      <c r="K68" s="136"/>
      <c r="L68" s="135"/>
      <c r="M68" s="136"/>
      <c r="N68" s="135"/>
      <c r="O68" s="136"/>
      <c r="P68" s="135"/>
      <c r="Q68" s="136"/>
      <c r="R68" s="135"/>
      <c r="S68" s="136"/>
      <c r="T68" s="135"/>
      <c r="U68" s="136"/>
      <c r="V68" s="135"/>
      <c r="W68" s="136"/>
      <c r="X68" s="135"/>
      <c r="Y68" s="136"/>
      <c r="Z68" s="135"/>
      <c r="AA68" s="136"/>
      <c r="AB68" s="135"/>
      <c r="AC68" s="136"/>
      <c r="AD68" s="135"/>
      <c r="AE68" s="136"/>
      <c r="AF68" s="135"/>
      <c r="AG68" s="136"/>
      <c r="AH68" s="135"/>
      <c r="AI68" s="136"/>
      <c r="AJ68" s="135"/>
      <c r="AK68" s="136"/>
      <c r="AL68" s="140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129"/>
      <c r="BV68" s="129"/>
      <c r="BW68" s="129"/>
      <c r="BX68" s="129"/>
      <c r="BY68" s="129"/>
      <c r="BZ68" s="129"/>
      <c r="CA68" s="129"/>
      <c r="CB68" s="129"/>
      <c r="CC68" s="129"/>
      <c r="CD68" s="129"/>
      <c r="CE68" s="129"/>
      <c r="CF68" s="129"/>
      <c r="CG68" s="129"/>
      <c r="CH68" s="129"/>
      <c r="CI68" s="129"/>
      <c r="CJ68" s="129"/>
      <c r="CK68" s="129"/>
      <c r="CL68" s="129"/>
      <c r="CM68" s="129"/>
      <c r="CN68" s="129"/>
      <c r="CO68" s="129"/>
      <c r="CP68" s="129"/>
      <c r="CQ68" s="129"/>
      <c r="CR68" s="129"/>
      <c r="CS68" s="129"/>
      <c r="CT68" s="129"/>
      <c r="CU68" s="129"/>
      <c r="CV68" s="129"/>
      <c r="CW68" s="129"/>
      <c r="CX68" s="129"/>
      <c r="CY68" s="129"/>
      <c r="CZ68" s="129"/>
      <c r="DA68" s="129"/>
      <c r="DB68" s="129"/>
      <c r="DC68" s="129"/>
      <c r="DD68" s="129"/>
      <c r="DE68" s="129"/>
      <c r="DF68" s="129"/>
      <c r="DG68" s="129"/>
      <c r="DH68" s="129"/>
      <c r="DI68" s="129"/>
      <c r="DJ68" s="129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29"/>
      <c r="EN68" s="129"/>
      <c r="EO68" s="129"/>
      <c r="EP68" s="129"/>
      <c r="EQ68" s="129"/>
      <c r="ER68" s="129"/>
      <c r="ES68" s="129"/>
      <c r="ET68" s="129"/>
      <c r="EU68" s="129"/>
      <c r="EV68" s="129"/>
      <c r="EW68" s="129"/>
      <c r="EX68" s="129"/>
      <c r="EY68" s="129"/>
      <c r="EZ68" s="129"/>
      <c r="FA68" s="129"/>
      <c r="FB68" s="129"/>
      <c r="FC68" s="129"/>
      <c r="FD68" s="129"/>
      <c r="FE68" s="129"/>
      <c r="FF68" s="129"/>
      <c r="FG68" s="129"/>
      <c r="FH68" s="129"/>
      <c r="FI68" s="129"/>
      <c r="FJ68" s="129"/>
      <c r="FK68" s="129"/>
      <c r="FL68" s="129"/>
      <c r="FM68" s="129"/>
      <c r="FN68" s="129"/>
      <c r="FO68" s="129"/>
      <c r="FP68" s="129"/>
      <c r="FQ68" s="129"/>
      <c r="FR68" s="129"/>
      <c r="FS68" s="129"/>
      <c r="FT68" s="129"/>
      <c r="FU68" s="129"/>
      <c r="FV68" s="129"/>
      <c r="FW68" s="129"/>
      <c r="FX68" s="129"/>
      <c r="FY68" s="129"/>
      <c r="FZ68" s="129"/>
      <c r="GA68" s="129"/>
      <c r="GB68" s="129"/>
      <c r="GC68" s="129"/>
      <c r="GD68" s="129"/>
      <c r="GE68" s="129"/>
      <c r="GF68" s="129"/>
      <c r="GG68" s="129"/>
      <c r="GH68" s="129"/>
      <c r="GI68" s="129"/>
      <c r="GJ68" s="129"/>
      <c r="GK68" s="129"/>
      <c r="GL68" s="129"/>
      <c r="GM68" s="129"/>
      <c r="GN68" s="129"/>
      <c r="GO68" s="129"/>
      <c r="GP68" s="129"/>
      <c r="GQ68" s="129"/>
      <c r="GR68" s="129"/>
      <c r="GS68" s="129"/>
      <c r="GT68" s="129"/>
      <c r="GU68" s="129"/>
      <c r="GV68" s="129"/>
      <c r="GW68" s="129"/>
      <c r="GX68" s="129"/>
      <c r="GY68" s="129"/>
      <c r="GZ68" s="129"/>
      <c r="HA68" s="129"/>
      <c r="HB68" s="129"/>
      <c r="HC68" s="129"/>
      <c r="HD68" s="129"/>
      <c r="HE68" s="129"/>
      <c r="HF68" s="129"/>
      <c r="HG68" s="129"/>
      <c r="HH68" s="129"/>
      <c r="HI68" s="129"/>
      <c r="HJ68" s="129"/>
      <c r="HK68" s="129"/>
      <c r="HL68" s="129"/>
      <c r="HM68" s="129"/>
      <c r="HN68" s="129"/>
      <c r="HO68" s="129"/>
      <c r="HP68" s="129"/>
      <c r="HQ68" s="129"/>
      <c r="HR68" s="129"/>
      <c r="HS68" s="129"/>
      <c r="HT68" s="129"/>
      <c r="HU68" s="129"/>
      <c r="HV68" s="129"/>
      <c r="HW68" s="129"/>
      <c r="HX68" s="129"/>
      <c r="HY68" s="129"/>
      <c r="HZ68" s="129"/>
      <c r="IA68" s="129"/>
      <c r="IB68" s="129"/>
      <c r="IC68" s="129"/>
      <c r="ID68" s="129"/>
      <c r="IE68" s="129"/>
      <c r="IF68" s="129"/>
      <c r="IG68" s="129"/>
      <c r="IH68" s="129"/>
      <c r="II68" s="129"/>
      <c r="IJ68" s="129"/>
      <c r="IK68" s="129"/>
      <c r="IL68" s="129"/>
      <c r="IM68" s="129"/>
      <c r="IN68" s="129"/>
      <c r="IO68" s="129"/>
      <c r="IP68" s="129"/>
      <c r="IQ68" s="129"/>
      <c r="IR68" s="129"/>
      <c r="IS68" s="129"/>
      <c r="IT68" s="129"/>
      <c r="IU68" s="129"/>
      <c r="IV68" s="129"/>
    </row>
  </sheetData>
  <mergeCells count="11">
    <mergeCell ref="F68:G68"/>
    <mergeCell ref="A2:AK2"/>
    <mergeCell ref="A3:AK3"/>
    <mergeCell ref="F6:G6"/>
    <mergeCell ref="F7:G7"/>
    <mergeCell ref="F8:G8"/>
    <mergeCell ref="F9:G9"/>
    <mergeCell ref="F10:G10"/>
    <mergeCell ref="F11:G11"/>
    <mergeCell ref="F12:G12"/>
    <mergeCell ref="F55:G5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firstPageNumber="0" orientation="portrait" horizontalDpi="300" verticalDpi="300" r:id="rId1"/>
  <headerFooter>
    <oddFooter>&amp;C
Diretoria Geral - Policlínica de Formosa&amp;RPágina &amp;P de &amp;N</oddFooter>
  </headerFooter>
  <rowBreaks count="1" manualBreakCount="1">
    <brk id="64" max="3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C6E8E-11A9-4745-9E90-C2D9A4C73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EDDAF5-BB37-4782-A107-AB8F0143F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15" baseType="lpstr">
      <vt:lpstr>Produção</vt:lpstr>
      <vt:lpstr>Desempenho</vt:lpstr>
      <vt:lpstr>Efetividade</vt:lpstr>
      <vt:lpstr>Desempenho!a</vt:lpstr>
      <vt:lpstr>Desempenho!Area_de_impressao</vt:lpstr>
      <vt:lpstr>Efetividade!Area_de_impressao</vt:lpstr>
      <vt:lpstr>Produção!Area_de_impressao</vt:lpstr>
      <vt:lpstr>Produção!d</vt:lpstr>
      <vt:lpstr>Produção!i</vt:lpstr>
      <vt:lpstr>Efetividade!s</vt:lpstr>
      <vt:lpstr>Desempenho!Titulos_de_impressao</vt:lpstr>
      <vt:lpstr>Efetividade!Titulos_de_impressao</vt:lpstr>
      <vt:lpstr>Produção!Titulos_de_impressao</vt:lpstr>
      <vt:lpstr>Desempenho!y</vt:lpstr>
      <vt:lpstr>Efetividade!y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2024-10-09T12:32:14Z</dcterms:created>
  <dcterms:modified xsi:type="dcterms:W3CDTF">2024-10-14T12:05:33Z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0x0101004AECA81CAE9DC34B9814631C031A7C65</vt:lpwstr>
  </property>
  <property fmtid="{D5CDD505-2E9C-101B-9397-08002B2CF9AE}" pid="3" name="TaxCatchAll">
    <vt:lpwstr/>
  </property>
  <property fmtid="{D5CDD505-2E9C-101B-9397-08002B2CF9AE}" pid="4" name="lcf76f155ced4ddcb4097134ff3c332f">
    <vt:lpwstr/>
  </property>
</Properties>
</file>