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6\"/>
    </mc:Choice>
  </mc:AlternateContent>
  <xr:revisionPtr revIDLastSave="0" documentId="8_{7B31F9B5-A015-4DA9-8ED3-51B24D7EEEC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AN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6" l="1"/>
  <c r="B70" i="16"/>
  <c r="B80" i="16" l="1"/>
  <c r="B46" i="16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39" i="16" l="1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<sst xmlns="http://schemas.openxmlformats.org/spreadsheetml/2006/main" count="131" uniqueCount="105">
  <si>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</si>
  <si>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</si>
  <si>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</si>
  <si>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</si>
  <si>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</si>
  <si>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</si>
  <si>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</si>
  <si>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</si>
  <si>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</si>
  <si>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</si>
  <si>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</si>
  <si>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</si>
  <si>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</si>
  <si>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</si>
  <si>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</si>
  <si>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</si>
  <si>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</si>
  <si>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</si>
  <si>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</si>
  <si>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</si>
  <si>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</si>
  <si>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</si>
  <si>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</si>
  <si>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</si>
  <si>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</si>
  <si>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</si>
  <si>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</si>
  <si>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</si>
  <si>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</si>
  <si>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</si>
  <si>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</si>
  <si>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</si>
  <si>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</si>
  <si>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</si>
  <si>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</si>
  <si>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</si>
  <si>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</si>
  <si>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</si>
  <si>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</si>
  <si>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</si>
  <si>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</si>
  <si>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</si>
  <si>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</si>
  <si>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</si>
  <si>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</si>
  <si>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</si>
  <si>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</si>
  <si>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</si>
  <si>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</si>
  <si>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</si>
  <si>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</si>
  <si>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</si>
  <si>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</si>
  <si>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</si>
  <si>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</si>
  <si>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</si>
  <si>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</si>
  <si>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</si>
  <si>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</si>
  <si>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</si>
  <si>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</si>
  <si>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</si>
  <si>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</si>
  <si>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</si>
  <si>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</si>
  <si>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</si>
  <si>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</si>
  <si>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</si>
  <si>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</si>
  <si>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</si>
  <si>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</si>
  <si>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</si>
  <si>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</si>
  <si>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</si>
  <si>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</si>
  <si>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</si>
  <si>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</si>
  <si>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</si>
  <si>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</si>
  <si>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</si>
  <si>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</si>
  <si>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</si>
  <si>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</si>
  <si>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</si>
  <si>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</si>
  <si>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</si>
  <si>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</si>
  <si>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</si>
  <si>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</si>
  <si>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</si>
  <si>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</si>
  <si>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</si>
  <si>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</si>
  <si>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</si>
  <si>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</si>
  <si>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</si>
  <si>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</si>
  <si>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</si>
  <si>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</si>
  <si>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</si>
  <si>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</si>
  <si>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</si>
  <si>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</si>
  <si>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Competência:  JANEIRO/2026</t>
  </si>
  <si>
    <t>7.SALDO BANCÁRIO FINAL EM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</si>
</sst>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8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9" fillId="0" borderId="1" xfId="2" applyFill="1" applyBorder="1"/>
    <xf numFmtId="44" fontId="12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3" fillId="0" borderId="1" xfId="2" applyFont="1" applyFill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2" fillId="0" borderId="1" xfId="2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B137" sqref="B137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1" t="s">
        <v>0</v>
      </c>
      <c r="B2" s="101"/>
    </row>
    <row r="3" spans="1:2" x14ac:dyDescent="0.25">
      <c r="A3" s="101"/>
      <c r="B3" s="101"/>
    </row>
    <row r="4" spans="1:2" x14ac:dyDescent="0.25">
      <c r="A4" s="101"/>
      <c r="B4" s="101"/>
    </row>
    <row r="5" spans="1:2" x14ac:dyDescent="0.25">
      <c r="A5" s="101"/>
      <c r="B5" s="101"/>
    </row>
    <row r="6" spans="1:2" x14ac:dyDescent="0.25">
      <c r="A6" s="101"/>
      <c r="B6" s="101"/>
    </row>
    <row r="7" spans="1:2" x14ac:dyDescent="0.25">
      <c r="A7" s="101"/>
      <c r="B7" s="101"/>
    </row>
    <row r="8" spans="1:2" s="2" customFormat="1" ht="23.25" customHeight="1" x14ac:dyDescent="0.25">
      <c r="A8" s="104" t="s">
        <v>89</v>
      </c>
      <c r="B8" s="105"/>
    </row>
    <row r="9" spans="1:2" s="2" customFormat="1" ht="33" customHeight="1" x14ac:dyDescent="0.25">
      <c r="A9" s="106" t="s">
        <v>90</v>
      </c>
      <c r="B9" s="107"/>
    </row>
    <row r="10" spans="1:2" s="2" customFormat="1" x14ac:dyDescent="0.25">
      <c r="A10" s="102" t="s">
        <v>1</v>
      </c>
      <c r="B10" s="102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3" t="s">
        <v>85</v>
      </c>
      <c r="B12" s="103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3" t="s">
        <v>87</v>
      </c>
      <c r="B14" s="103"/>
    </row>
    <row r="15" spans="1:2" s="2" customFormat="1" x14ac:dyDescent="0.25">
      <c r="A15" s="5" t="s">
        <v>91</v>
      </c>
      <c r="B15" s="22"/>
    </row>
    <row r="16" spans="1:2" s="2" customFormat="1" x14ac:dyDescent="0.25">
      <c r="A16" s="5" t="s">
        <v>100</v>
      </c>
      <c r="B16" s="5"/>
    </row>
    <row r="17" spans="1:2" s="2" customFormat="1" x14ac:dyDescent="0.25">
      <c r="A17" s="103" t="s">
        <v>101</v>
      </c>
      <c r="B17" s="103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102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7" t="s">
        <v>5</v>
      </c>
      <c r="B22" s="97"/>
    </row>
    <row r="23" spans="1:2" s="2" customFormat="1" ht="12.75" customHeight="1" x14ac:dyDescent="0.25">
      <c r="A23" s="8"/>
      <c r="B23" s="98"/>
    </row>
    <row r="24" spans="1:2" s="2" customFormat="1" ht="14.25" customHeight="1" x14ac:dyDescent="0.25">
      <c r="A24" s="9" t="s">
        <v>103</v>
      </c>
      <c r="B24" s="98"/>
    </row>
    <row r="25" spans="1:2" s="2" customFormat="1" x14ac:dyDescent="0.25">
      <c r="A25" s="70" t="s">
        <v>6</v>
      </c>
      <c r="B25" s="72">
        <f>SUM(B26+B27+B32)</f>
        <v>8807643.540000001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0</v>
      </c>
    </row>
    <row r="28" spans="1:2" s="2" customFormat="1" x14ac:dyDescent="0.25">
      <c r="A28" s="1" t="s">
        <v>98</v>
      </c>
      <c r="B28" s="89">
        <v>0</v>
      </c>
    </row>
    <row r="29" spans="1:2" s="2" customFormat="1" x14ac:dyDescent="0.25">
      <c r="A29" s="1" t="s">
        <v>93</v>
      </c>
      <c r="B29" s="89">
        <v>0</v>
      </c>
    </row>
    <row r="30" spans="1:2" s="2" customFormat="1" x14ac:dyDescent="0.25">
      <c r="A30" s="1" t="s">
        <v>94</v>
      </c>
      <c r="B30" s="89">
        <v>0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8807643.540000001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95</v>
      </c>
      <c r="B34" s="83">
        <v>8345680.7000000002</v>
      </c>
    </row>
    <row r="35" spans="1:4" s="2" customFormat="1" x14ac:dyDescent="0.25">
      <c r="A35" s="1" t="s">
        <v>96</v>
      </c>
      <c r="B35" s="83">
        <v>4746.29</v>
      </c>
    </row>
    <row r="36" spans="1:4" s="2" customFormat="1" x14ac:dyDescent="0.25">
      <c r="A36" s="1" t="s">
        <v>97</v>
      </c>
      <c r="B36" s="83">
        <v>457216.55</v>
      </c>
    </row>
    <row r="37" spans="1:4" s="2" customFormat="1" x14ac:dyDescent="0.25">
      <c r="A37" s="71" t="s">
        <v>10</v>
      </c>
      <c r="B37" s="58">
        <f>SUM(B26+B27+B32)</f>
        <v>8807643.540000001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2518456.58</v>
      </c>
    </row>
    <row r="40" spans="1:4" s="2" customFormat="1" x14ac:dyDescent="0.25">
      <c r="A40" s="44" t="s">
        <v>75</v>
      </c>
      <c r="B40" s="56">
        <f>SUM(B41:B43)</f>
        <v>2422474.5499999998</v>
      </c>
      <c r="D40" s="29"/>
    </row>
    <row r="41" spans="1:4" s="2" customFormat="1" x14ac:dyDescent="0.25">
      <c r="A41" s="1" t="s">
        <v>98</v>
      </c>
      <c r="B41" s="96">
        <v>2310331.73</v>
      </c>
      <c r="D41" s="29"/>
    </row>
    <row r="42" spans="1:4" s="2" customFormat="1" x14ac:dyDescent="0.25">
      <c r="A42" s="1" t="s">
        <v>94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0</v>
      </c>
    </row>
    <row r="45" spans="1:4" s="2" customFormat="1" x14ac:dyDescent="0.25">
      <c r="A45" s="1" t="s">
        <v>93</v>
      </c>
      <c r="B45" s="84">
        <v>0</v>
      </c>
    </row>
    <row r="46" spans="1:4" s="2" customFormat="1" x14ac:dyDescent="0.25">
      <c r="A46" s="48" t="s">
        <v>13</v>
      </c>
      <c r="B46" s="49">
        <f>SUM(B47:B49)</f>
        <v>95932.06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95</v>
      </c>
      <c r="B48" s="84">
        <v>90722.78</v>
      </c>
    </row>
    <row r="49" spans="1:2" s="2" customFormat="1" x14ac:dyDescent="0.25">
      <c r="A49" s="1" t="s">
        <v>97</v>
      </c>
      <c r="B49" s="84">
        <v>5209.28</v>
      </c>
    </row>
    <row r="50" spans="1:2" s="2" customFormat="1" x14ac:dyDescent="0.25">
      <c r="A50" s="47" t="s">
        <v>14</v>
      </c>
      <c r="B50" s="56">
        <f>B51</f>
        <v>49.97</v>
      </c>
    </row>
    <row r="51" spans="1:2" s="2" customFormat="1" x14ac:dyDescent="0.25">
      <c r="A51" s="1" t="s">
        <v>96</v>
      </c>
      <c r="B51" s="96">
        <v>49.97</v>
      </c>
    </row>
    <row r="52" spans="1:2" s="2" customFormat="1" x14ac:dyDescent="0.25">
      <c r="A52" s="47" t="s">
        <v>77</v>
      </c>
      <c r="B52" s="46">
        <f>SUM(B53:B62)</f>
        <v>0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/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2518456.58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2003994.03</v>
      </c>
    </row>
    <row r="66" spans="1:2" s="2" customFormat="1" x14ac:dyDescent="0.25">
      <c r="A66" s="44" t="s">
        <v>22</v>
      </c>
      <c r="B66" s="52">
        <f>SUM(B67:B69)</f>
        <v>2003994.03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95</v>
      </c>
      <c r="B68" s="94">
        <v>1994792.31</v>
      </c>
    </row>
    <row r="69" spans="1:2" s="2" customFormat="1" x14ac:dyDescent="0.25">
      <c r="A69" s="1" t="s">
        <v>97</v>
      </c>
      <c r="B69" s="94">
        <v>9201.7199999999993</v>
      </c>
    </row>
    <row r="70" spans="1:2" s="2" customFormat="1" x14ac:dyDescent="0.25">
      <c r="A70" s="44" t="s">
        <v>23</v>
      </c>
      <c r="B70" s="50">
        <f>B71</f>
        <v>0</v>
      </c>
    </row>
    <row r="71" spans="1:2" s="2" customFormat="1" x14ac:dyDescent="0.25">
      <c r="A71" s="1" t="s">
        <v>96</v>
      </c>
      <c r="B71" s="85"/>
    </row>
    <row r="72" spans="1:2" s="2" customFormat="1" x14ac:dyDescent="0.25">
      <c r="A72" s="73" t="s">
        <v>24</v>
      </c>
      <c r="B72" s="60">
        <f>SUM(B66+B70)</f>
        <v>2003994.03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SUM(B75+B80)</f>
        <v>2247161.86</v>
      </c>
    </row>
    <row r="75" spans="1:2" s="2" customFormat="1" x14ac:dyDescent="0.25">
      <c r="A75" s="51" t="s">
        <v>26</v>
      </c>
      <c r="B75" s="52">
        <f>SUM(B76:B78)</f>
        <v>2247161.86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95</v>
      </c>
      <c r="B77" s="94">
        <v>2135019.04</v>
      </c>
    </row>
    <row r="78" spans="1:2" s="2" customFormat="1" x14ac:dyDescent="0.25">
      <c r="A78" s="1" t="s">
        <v>97</v>
      </c>
      <c r="B78" s="94">
        <v>112142.82</v>
      </c>
    </row>
    <row r="79" spans="1:2" s="2" customFormat="1" x14ac:dyDescent="0.25">
      <c r="A79" s="14" t="s">
        <v>92</v>
      </c>
      <c r="B79" s="95">
        <f>SUM(B76:B78)</f>
        <v>2247161.86</v>
      </c>
    </row>
    <row r="80" spans="1:2" s="2" customFormat="1" x14ac:dyDescent="0.25">
      <c r="A80" s="47" t="s">
        <v>27</v>
      </c>
      <c r="B80" s="95">
        <f>B81</f>
        <v>0</v>
      </c>
    </row>
    <row r="81" spans="1:2" s="2" customFormat="1" x14ac:dyDescent="0.25">
      <c r="A81" s="1" t="s">
        <v>96</v>
      </c>
      <c r="B81" s="94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6" t="s">
        <v>29</v>
      </c>
      <c r="B83" s="64">
        <f>SUM(B75+B80)</f>
        <v>2247161.86</v>
      </c>
    </row>
    <row r="84" spans="1:2" s="15" customFormat="1" x14ac:dyDescent="0.25">
      <c r="A84" s="14"/>
      <c r="B84" s="25"/>
    </row>
    <row r="85" spans="1:2" s="2" customFormat="1" x14ac:dyDescent="0.25">
      <c r="A85" s="74" t="s">
        <v>30</v>
      </c>
      <c r="B85" s="65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225608.79</v>
      </c>
    </row>
    <row r="88" spans="1:2" s="2" customFormat="1" x14ac:dyDescent="0.25">
      <c r="A88" s="17" t="s">
        <v>33</v>
      </c>
      <c r="B88" s="40">
        <v>1516165.63</v>
      </c>
    </row>
    <row r="89" spans="1:2" s="2" customFormat="1" x14ac:dyDescent="0.25">
      <c r="A89" s="17" t="s">
        <v>83</v>
      </c>
      <c r="B89" s="56">
        <f>SUM(B90+B91)</f>
        <v>103085.81</v>
      </c>
    </row>
    <row r="90" spans="1:2" s="2" customFormat="1" x14ac:dyDescent="0.25">
      <c r="A90" s="17" t="s">
        <v>81</v>
      </c>
      <c r="B90" s="40">
        <v>99620.81</v>
      </c>
    </row>
    <row r="91" spans="1:2" s="2" customFormat="1" x14ac:dyDescent="0.25">
      <c r="A91" s="17" t="s">
        <v>79</v>
      </c>
      <c r="B91" s="40">
        <v>3465</v>
      </c>
    </row>
    <row r="92" spans="1:2" s="2" customFormat="1" x14ac:dyDescent="0.25">
      <c r="A92" s="16" t="s">
        <v>34</v>
      </c>
      <c r="B92" s="90">
        <v>0</v>
      </c>
    </row>
    <row r="93" spans="1:2" s="2" customFormat="1" x14ac:dyDescent="0.25">
      <c r="A93" s="16" t="s">
        <v>35</v>
      </c>
      <c r="B93" s="40">
        <v>95598.01</v>
      </c>
    </row>
    <row r="94" spans="1:2" s="2" customFormat="1" x14ac:dyDescent="0.25">
      <c r="A94" s="16" t="s">
        <v>36</v>
      </c>
      <c r="B94" s="40">
        <v>144332.60999999999</v>
      </c>
    </row>
    <row r="95" spans="1:2" s="2" customFormat="1" ht="30" x14ac:dyDescent="0.25">
      <c r="A95" s="16" t="s">
        <v>37</v>
      </c>
      <c r="B95" s="90">
        <v>0</v>
      </c>
    </row>
    <row r="96" spans="1:2" s="2" customFormat="1" x14ac:dyDescent="0.25">
      <c r="A96" s="13" t="s">
        <v>38</v>
      </c>
      <c r="B96" s="49">
        <f>SUM(B97:B109)</f>
        <v>63535.789999999994</v>
      </c>
    </row>
    <row r="97" spans="1:2" s="2" customFormat="1" x14ac:dyDescent="0.25">
      <c r="A97" s="13" t="s">
        <v>39</v>
      </c>
      <c r="B97" s="40">
        <v>37210.339999999997</v>
      </c>
    </row>
    <row r="98" spans="1:2" s="2" customFormat="1" x14ac:dyDescent="0.25">
      <c r="A98" s="16" t="s">
        <v>72</v>
      </c>
      <c r="B98" s="40">
        <v>0</v>
      </c>
    </row>
    <row r="99" spans="1:2" s="2" customFormat="1" x14ac:dyDescent="0.25">
      <c r="A99" s="13" t="s">
        <v>40</v>
      </c>
      <c r="B99" s="40">
        <v>7659.28</v>
      </c>
    </row>
    <row r="100" spans="1:2" s="2" customFormat="1" x14ac:dyDescent="0.25">
      <c r="A100" s="13" t="s">
        <v>41</v>
      </c>
      <c r="B100" s="40">
        <v>700</v>
      </c>
    </row>
    <row r="101" spans="1:2" s="2" customFormat="1" x14ac:dyDescent="0.25">
      <c r="A101" s="13" t="s">
        <v>73</v>
      </c>
      <c r="B101" s="40">
        <v>14746.8</v>
      </c>
    </row>
    <row r="102" spans="1:2" s="2" customFormat="1" x14ac:dyDescent="0.25">
      <c r="A102" s="13" t="s">
        <v>42</v>
      </c>
      <c r="B102" s="91">
        <v>0</v>
      </c>
    </row>
    <row r="103" spans="1:2" s="2" customFormat="1" x14ac:dyDescent="0.25">
      <c r="A103" s="13" t="s">
        <v>80</v>
      </c>
      <c r="B103" s="91">
        <v>0</v>
      </c>
    </row>
    <row r="104" spans="1:2" s="2" customFormat="1" x14ac:dyDescent="0.25">
      <c r="A104" s="13" t="s">
        <v>43</v>
      </c>
      <c r="B104" s="40">
        <v>3216.77</v>
      </c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0">
        <v>0</v>
      </c>
    </row>
    <row r="107" spans="1:2" s="2" customFormat="1" x14ac:dyDescent="0.25">
      <c r="A107" s="13" t="s">
        <v>45</v>
      </c>
      <c r="B107" s="90">
        <v>2.6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78" t="s">
        <v>46</v>
      </c>
      <c r="B110" s="79">
        <f>B87+B88+B89+B93+B94+B97+B98+B99+B100+B101+B102+B103+B104+B105+B106+B107+B108+B109</f>
        <v>2148326.6399999997</v>
      </c>
    </row>
    <row r="111" spans="1:2" s="2" customFormat="1" x14ac:dyDescent="0.25">
      <c r="A111" s="14"/>
      <c r="B111" s="26"/>
    </row>
    <row r="112" spans="1:2" s="2" customFormat="1" x14ac:dyDescent="0.25">
      <c r="A112" s="74" t="s">
        <v>47</v>
      </c>
      <c r="B112" s="77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8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5" t="s">
        <v>54</v>
      </c>
      <c r="B120" s="63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0" t="s">
        <v>57</v>
      </c>
      <c r="B123" s="81">
        <f>B121+B122</f>
        <v>0</v>
      </c>
    </row>
    <row r="124" spans="1:2" s="15" customFormat="1" x14ac:dyDescent="0.25">
      <c r="A124" s="99"/>
      <c r="B124" s="99"/>
    </row>
    <row r="125" spans="1:2" s="2" customFormat="1" x14ac:dyDescent="0.25">
      <c r="A125" s="70" t="s">
        <v>104</v>
      </c>
      <c r="B125" s="55">
        <f>SUM(B126+B127+B132)</f>
        <v>9177773.4800000004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99</v>
      </c>
      <c r="B127" s="88">
        <f>SUM(B128:B131)</f>
        <v>30980.080000000002</v>
      </c>
    </row>
    <row r="128" spans="1:2" s="2" customFormat="1" x14ac:dyDescent="0.25">
      <c r="A128" s="18" t="s">
        <v>84</v>
      </c>
      <c r="B128" s="38">
        <v>0</v>
      </c>
    </row>
    <row r="129" spans="1:3" s="2" customFormat="1" x14ac:dyDescent="0.25">
      <c r="A129" s="1" t="s">
        <v>98</v>
      </c>
      <c r="B129" s="38">
        <v>30980.080000000002</v>
      </c>
    </row>
    <row r="130" spans="1:3" s="2" customFormat="1" x14ac:dyDescent="0.25">
      <c r="A130" s="1" t="s">
        <v>93</v>
      </c>
      <c r="B130" s="32">
        <v>0</v>
      </c>
    </row>
    <row r="131" spans="1:3" s="2" customFormat="1" x14ac:dyDescent="0.25">
      <c r="A131" s="1" t="s">
        <v>94</v>
      </c>
      <c r="B131" s="32">
        <v>0</v>
      </c>
    </row>
    <row r="132" spans="1:3" s="2" customFormat="1" x14ac:dyDescent="0.25">
      <c r="A132" s="54" t="s">
        <v>59</v>
      </c>
      <c r="B132" s="88">
        <f>SUM(B133:B136)</f>
        <v>9146793.4000000004</v>
      </c>
    </row>
    <row r="133" spans="1:3" s="2" customFormat="1" x14ac:dyDescent="0.25">
      <c r="A133" s="1" t="s">
        <v>88</v>
      </c>
      <c r="B133" s="87">
        <v>0</v>
      </c>
    </row>
    <row r="134" spans="1:3" s="2" customFormat="1" x14ac:dyDescent="0.25">
      <c r="A134" s="1" t="s">
        <v>95</v>
      </c>
      <c r="B134" s="92">
        <v>8576630.2100000009</v>
      </c>
    </row>
    <row r="135" spans="1:3" s="2" customFormat="1" x14ac:dyDescent="0.25">
      <c r="A135" s="1" t="s">
        <v>96</v>
      </c>
      <c r="B135" s="93">
        <v>4796.26</v>
      </c>
    </row>
    <row r="136" spans="1:3" s="2" customFormat="1" x14ac:dyDescent="0.25">
      <c r="A136" s="1" t="s">
        <v>97</v>
      </c>
      <c r="B136" s="93">
        <v>565366.93000000005</v>
      </c>
    </row>
    <row r="137" spans="1:3" s="2" customFormat="1" x14ac:dyDescent="0.25">
      <c r="A137" s="80" t="s">
        <v>60</v>
      </c>
      <c r="B137" s="69">
        <f>B129+B131+B133+B134+B135+B136</f>
        <v>9177773.4800000004</v>
      </c>
      <c r="C137" s="86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6" t="s">
        <v>63</v>
      </c>
      <c r="B140" s="67">
        <v>0</v>
      </c>
    </row>
    <row r="141" spans="1:3" s="2" customFormat="1" x14ac:dyDescent="0.25">
      <c r="A141" s="66" t="s">
        <v>64</v>
      </c>
      <c r="B141" s="67">
        <v>0</v>
      </c>
    </row>
    <row r="142" spans="1:3" s="2" customFormat="1" x14ac:dyDescent="0.25">
      <c r="A142" s="66" t="s">
        <v>65</v>
      </c>
      <c r="B142" s="67">
        <v>0</v>
      </c>
    </row>
    <row r="143" spans="1:3" s="2" customFormat="1" x14ac:dyDescent="0.25">
      <c r="A143" s="68" t="s">
        <v>66</v>
      </c>
      <c r="B143" s="67">
        <f>B142+B141+B140</f>
        <v>0</v>
      </c>
    </row>
    <row r="144" spans="1:3" s="2" customFormat="1" x14ac:dyDescent="0.25">
      <c r="A144" s="100" t="s">
        <v>67</v>
      </c>
      <c r="B144" s="100"/>
    </row>
    <row r="145" spans="1:2" s="2" customFormat="1" x14ac:dyDescent="0.25">
      <c r="A145" s="100"/>
      <c r="B145" s="100"/>
    </row>
    <row r="146" spans="1:2" s="2" customFormat="1" x14ac:dyDescent="0.25">
      <c r="A146" s="100"/>
      <c r="B146" s="100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2026-02-09T17:34:07Z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